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34" documentId="120_S{2AC9BD13-BADA-5192-A53E-5A8FF88502F6}" xr6:coauthVersionLast="47" xr6:coauthVersionMax="47" xr10:uidLastSave="{70187C8A-111E-4C14-9473-B2176E03218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4" i="4"/>
  <c r="G4" i="4"/>
  <c r="I4" i="4"/>
  <c r="J4" i="4"/>
  <c r="L4"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<sst xmlns="http://schemas.openxmlformats.org/spreadsheetml/2006/main" count="180305" uniqueCount="39133">
  <si>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</si>
  <si>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</si>
  <si>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</si>
  <si>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</si>
  <si>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</si>
  <si>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</si>
  <si>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</si>
  <si>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</si>
  <si>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</si>
  <si>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</si>
  <si>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</si>
  <si>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</si>
  <si>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</si>
  <si>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</si>
  <si>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</si>
  <si>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</si>
  <si>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</si>
  <si>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</si>
  <si>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</si>
  <si>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</si>
  <si>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</si>
  <si>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</si>
  <si>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</si>
  <si>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</si>
  <si>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</si>
  <si>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</si>
  <si>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</si>
  <si>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</si>
  <si>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</si>
  <si>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</si>
  <si>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</si>
  <si>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</si>
  <si>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</si>
  <si>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</si>
  <si>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</si>
  <si>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</si>
  <si>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</si>
  <si>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</si>
  <si>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</si>
  <si>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</si>
  <si>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</si>
  <si>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</si>
  <si>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</si>
  <si>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</si>
  <si>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</si>
  <si>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</si>
  <si>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</si>
  <si>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</si>
  <si>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</si>
  <si>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</si>
  <si>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</si>
  <si>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</si>
  <si>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</si>
  <si>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</si>
  <si>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</si>
  <si>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</si>
  <si>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</si>
  <si>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</si>
  <si>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</si>
  <si>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</si>
  <si>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</si>
  <si>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</si>
  <si>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</si>
  <si>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</si>
  <si>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</si>
  <si>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</si>
  <si>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</si>
  <si>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</si>
  <si>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</si>
  <si>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</si>
  <si>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</si>
  <si>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</si>
  <si>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</si>
  <si>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</si>
  <si>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</si>
  <si>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</si>
  <si>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</si>
  <si>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</si>
  <si>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</si>
  <si>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</si>
  <si>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</si>
  <si>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</si>
  <si>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</si>
  <si>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</si>
  <si>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</si>
  <si>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</si>
  <si>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</si>
  <si>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</si>
  <si>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</si>
  <si>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</si>
  <si>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</si>
  <si>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</si>
  <si>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</si>
  <si>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</si>
  <si>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</si>
  <si>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</si>
  <si>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</si>
  <si>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</si>
  <si>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</si>
  <si>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</si>
  <si>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</si>
  <si>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</si>
  <si>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</si>
  <si>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</si>
  <si>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</si>
  <si>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</si>
  <si>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</si>
  <si>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</si>
  <si>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</si>
  <si>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</si>
  <si>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</si>
  <si>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</si>
  <si>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</si>
  <si>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</si>
  <si>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</si>
  <si>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</si>
  <si>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</si>
  <si>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</si>
  <si>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</si>
  <si>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</si>
  <si>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</si>
  <si>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</si>
  <si>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</si>
  <si>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</si>
  <si>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</si>
  <si>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</si>
  <si>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</si>
  <si>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</si>
  <si>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</si>
  <si>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</si>
  <si>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</si>
  <si>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</si>
  <si>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</si>
  <si>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</si>
  <si>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</si>
  <si>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</si>
  <si>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</si>
  <si>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</si>
  <si>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</si>
  <si>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</si>
  <si>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</si>
  <si>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</si>
  <si>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</si>
  <si>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</si>
  <si>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</si>
  <si>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</si>
  <si>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</si>
  <si>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</si>
  <si>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</si>
  <si>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</si>
  <si>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</si>
  <si>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</si>
  <si>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</si>
  <si>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</si>
  <si>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</si>
  <si>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</si>
  <si>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</si>
  <si>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</si>
  <si>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</si>
  <si>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</si>
  <si>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</si>
  <si>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</si>
  <si>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</si>
  <si>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</si>
  <si>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</si>
  <si>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</si>
  <si>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</si>
  <si>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</si>
  <si>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</si>
  <si>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</si>
  <si>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</si>
  <si>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</si>
  <si>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</si>
  <si>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</si>
  <si>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</si>
  <si>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</si>
  <si>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</si>
  <si>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</si>
  <si>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</si>
  <si>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</si>
  <si>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</si>
  <si>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</si>
  <si>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</si>
  <si>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</si>
  <si>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</si>
  <si>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</si>
  <si>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</si>
  <si>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</si>
  <si>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</si>
  <si>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</si>
  <si>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</si>
  <si>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</si>
  <si>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</si>
  <si>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</si>
  <si>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</si>
  <si>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</si>
  <si>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</si>
  <si>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</si>
  <si>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</si>
  <si>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</si>
  <si>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</si>
  <si>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</si>
  <si>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</si>
  <si>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</si>
  <si>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</si>
  <si>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</si>
  <si>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</si>
  <si>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</si>
  <si>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</si>
  <si>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</si>
  <si>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</si>
  <si>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</si>
  <si>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</si>
  <si>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</si>
  <si>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</si>
  <si>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</si>
  <si>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</si>
  <si>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</si>
  <si>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</si>
  <si>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</si>
  <si>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</si>
  <si>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</si>
  <si>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</si>
  <si>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</si>
  <si>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</si>
  <si>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</si>
  <si>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</si>
  <si>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</si>
  <si>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</si>
  <si>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</si>
  <si>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</si>
  <si>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</si>
  <si>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</si>
  <si>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</si>
  <si>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</si>
  <si>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</si>
  <si>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</si>
  <si>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</si>
  <si>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</si>
  <si>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</si>
  <si>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</si>
  <si>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</si>
  <si>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</si>
  <si>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</si>
  <si>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</si>
  <si>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</si>
  <si>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</si>
  <si>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</si>
  <si>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</si>
  <si>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</si>
  <si>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</si>
  <si>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</si>
  <si>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</si>
  <si>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</si>
  <si>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</si>
  <si>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</si>
  <si>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</si>
  <si>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</si>
  <si>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</si>
  <si>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</si>
  <si>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</si>
  <si>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</si>
  <si>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</si>
  <si>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</si>
  <si>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</si>
  <si>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</si>
  <si>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</si>
  <si>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</si>
  <si>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</si>
  <si>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</si>
  <si>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</si>
  <si>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</si>
  <si>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</si>
  <si>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</si>
  <si>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</si>
  <si>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</si>
  <si>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</si>
  <si>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</si>
  <si>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</si>
  <si>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</si>
  <si>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</si>
  <si>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</si>
  <si>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</si>
  <si>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</si>
  <si>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</si>
  <si>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</si>
  <si>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</si>
  <si>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</si>
  <si>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</si>
  <si>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</si>
  <si>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</si>
  <si>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</si>
  <si>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</si>
  <si>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</si>
  <si>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</si>
  <si>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</si>
  <si>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</si>
  <si>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</si>
  <si>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</si>
  <si>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</si>
  <si>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</si>
  <si>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</si>
  <si>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</si>
  <si>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</si>
  <si>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</si>
  <si>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</si>
  <si>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</si>
  <si>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</si>
  <si>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</si>
  <si>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</si>
  <si>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</si>
  <si>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</si>
  <si>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</si>
  <si>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</si>
  <si>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</si>
  <si>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</si>
  <si>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</si>
  <si>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</si>
  <si>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</si>
  <si>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</si>
  <si>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</si>
  <si>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</si>
  <si>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</si>
  <si>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</si>
  <si>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</si>
  <si>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</si>
  <si>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</si>
  <si>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</si>
  <si>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</si>
  <si>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</si>
  <si>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</si>
  <si>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</si>
  <si>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</si>
  <si>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</si>
  <si>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</si>
  <si>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</si>
  <si>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</si>
  <si>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</si>
  <si>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</si>
  <si>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</si>
  <si>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</si>
  <si>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</si>
  <si>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</si>
  <si>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</si>
  <si>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</si>
  <si>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</si>
  <si>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</si>
  <si>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</si>
  <si>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</si>
  <si>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</si>
  <si>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</si>
  <si>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</si>
  <si>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</si>
  <si>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</si>
  <si>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</si>
  <si>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</si>
  <si>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</si>
  <si>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</si>
  <si>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</si>
  <si>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</si>
  <si>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</si>
  <si>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</si>
  <si>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</si>
  <si>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</si>
  <si>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</si>
  <si>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</si>
  <si>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</si>
  <si>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</si>
  <si>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</si>
  <si>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</si>
  <si>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</si>
  <si>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</si>
  <si>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</si>
  <si>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</si>
  <si>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</si>
  <si>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</si>
  <si>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</si>
  <si>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</si>
  <si>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</si>
  <si>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</si>
  <si>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</si>
  <si>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</si>
  <si>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</si>
  <si>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</si>
  <si>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</si>
  <si>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</si>
  <si>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</si>
  <si>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</si>
  <si>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</si>
  <si>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</si>
  <si>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</si>
  <si>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</si>
  <si>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</si>
  <si>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</si>
  <si>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</si>
  <si>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</si>
  <si>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</si>
  <si>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</si>
  <si>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</si>
  <si>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</si>
  <si>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</si>
  <si>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</si>
  <si>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</si>
  <si>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</si>
  <si>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</si>
  <si>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</si>
  <si>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</si>
  <si>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</si>
  <si>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</si>
  <si>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</si>
  <si>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</si>
  <si>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</si>
  <si>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</si>
  <si>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</si>
  <si>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</si>
  <si>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</si>
  <si>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</si>
  <si>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</si>
  <si>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</si>
  <si>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</si>
  <si>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</si>
  <si>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</si>
  <si>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</si>
  <si>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</si>
  <si>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</si>
  <si>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</si>
  <si>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</si>
  <si>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</si>
  <si>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</si>
  <si>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</si>
  <si>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</si>
  <si>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</si>
  <si>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</si>
  <si>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</si>
  <si>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</si>
  <si>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</si>
  <si>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</si>
  <si>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</si>
  <si>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</si>
  <si>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</si>
  <si>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</si>
  <si>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</si>
  <si>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</si>
  <si>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</si>
  <si>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</si>
  <si>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</si>
  <si>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</si>
  <si>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</si>
  <si>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</si>
  <si>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</si>
  <si>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</si>
  <si>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</si>
  <si>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</si>
  <si>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</si>
  <si>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</si>
  <si>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</si>
  <si>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</si>
  <si>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</si>
  <si>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</si>
  <si>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</si>
  <si>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</si>
  <si>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</si>
  <si>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</si>
  <si>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</si>
  <si>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</si>
  <si>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</si>
  <si>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</si>
  <si>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</si>
  <si>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</si>
  <si>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</si>
  <si>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</si>
  <si>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</si>
  <si>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</si>
  <si>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</si>
  <si>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</si>
  <si>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</si>
  <si>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</si>
  <si>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</si>
  <si>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</si>
  <si>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</si>
  <si>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</si>
  <si>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</si>
  <si>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</si>
  <si>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</si>
  <si>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</si>
  <si>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</si>
  <si>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</si>
  <si>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</si>
  <si>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</si>
  <si>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</si>
  <si>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</si>
  <si>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</si>
  <si>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</si>
  <si>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</si>
  <si>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</si>
  <si>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</si>
  <si>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</si>
  <si>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</si>
  <si>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</si>
  <si>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</si>
  <si>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</si>
  <si>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</si>
  <si>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</si>
  <si>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</si>
  <si>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</si>
  <si>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</si>
  <si>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</si>
  <si>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</si>
  <si>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</si>
  <si>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</si>
  <si>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</si>
  <si>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</si>
  <si>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</si>
  <si>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</si>
  <si>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</si>
  <si>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</si>
  <si>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</si>
  <si>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</si>
  <si>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</si>
  <si>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</si>
  <si>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</si>
  <si>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</si>
  <si>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</si>
  <si>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</si>
  <si>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</si>
  <si>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</si>
  <si>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</si>
  <si>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</si>
  <si>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</si>
  <si>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</si>
  <si>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</si>
  <si>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</si>
  <si>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</si>
  <si>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</si>
  <si>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</si>
  <si>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</si>
  <si>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</si>
  <si>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</si>
  <si>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</si>
  <si>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</si>
  <si>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</si>
  <si>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</si>
  <si>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</si>
  <si>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</si>
  <si>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</si>
  <si>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</si>
  <si>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</si>
  <si>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</si>
  <si>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</si>
  <si>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</si>
  <si>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</si>
  <si>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</si>
  <si>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</si>
  <si>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</si>
  <si>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</si>
  <si>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</si>
  <si>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</si>
  <si>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</si>
  <si>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</si>
  <si>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</si>
  <si>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</si>
  <si>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</si>
  <si>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</si>
  <si>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</si>
  <si>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</si>
  <si>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</si>
  <si>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</si>
  <si>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</si>
  <si>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</si>
  <si>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</si>
  <si>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</si>
  <si>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</si>
  <si>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</si>
  <si>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</si>
  <si>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</si>
  <si>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</si>
  <si>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</si>
  <si>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</si>
  <si>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</si>
  <si>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</si>
  <si>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</si>
  <si>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</si>
  <si>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</si>
  <si>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</si>
  <si>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</si>
  <si>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</si>
  <si>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</si>
  <si>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</si>
  <si>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</si>
  <si>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</si>
  <si>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</si>
  <si>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</si>
  <si>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</si>
  <si>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</si>
  <si>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</si>
  <si>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</si>
  <si>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</si>
  <si>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</si>
  <si>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</si>
  <si>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</si>
  <si>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</si>
  <si>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</si>
  <si>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</si>
  <si>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</si>
  <si>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</si>
  <si>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</si>
  <si>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</si>
  <si>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</si>
  <si>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</si>
  <si>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</si>
  <si>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</si>
  <si>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</si>
  <si>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</si>
  <si>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</si>
  <si>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</si>
  <si>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</si>
  <si>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</si>
  <si>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</si>
  <si>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</si>
  <si>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</si>
  <si>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</si>
  <si>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</si>
  <si>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</si>
  <si>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</si>
  <si>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</si>
  <si>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</si>
  <si>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</si>
  <si>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</si>
  <si>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</si>
  <si>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</si>
  <si>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</si>
  <si>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</si>
  <si>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</si>
  <si>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</si>
  <si>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</si>
  <si>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</si>
  <si>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</si>
  <si>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</si>
  <si>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</si>
  <si>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</si>
  <si>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</si>
  <si>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</si>
  <si>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</si>
  <si>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</si>
  <si>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</si>
  <si>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</si>
  <si>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</si>
  <si>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</si>
  <si>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</si>
  <si>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</si>
  <si>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</si>
  <si>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</si>
  <si>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</si>
  <si>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</si>
  <si>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</si>
  <si>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</si>
  <si>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</si>
  <si>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</si>
  <si>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</si>
  <si>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</si>
  <si>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</si>
  <si>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</si>
  <si>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</si>
  <si>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</si>
  <si>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</si>
  <si>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</si>
  <si>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</si>
  <si>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</si>
  <si>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</si>
  <si>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</si>
  <si>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</si>
  <si>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</si>
  <si>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</si>
  <si>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</si>
  <si>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</si>
  <si>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</si>
  <si>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</si>
  <si>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</si>
  <si>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</si>
  <si>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</si>
  <si>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</si>
  <si>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</si>
  <si>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</si>
  <si>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</si>
  <si>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</si>
  <si>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</si>
  <si>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</si>
  <si>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</si>
  <si>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</si>
  <si>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</si>
  <si>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</si>
  <si>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</si>
  <si>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</si>
  <si>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</si>
  <si>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</si>
  <si>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</si>
  <si>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</si>
  <si>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</si>
  <si>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</si>
  <si>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</si>
  <si>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</si>
  <si>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</si>
  <si>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</si>
  <si>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</si>
  <si>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</si>
  <si>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</si>
  <si>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</si>
  <si>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</si>
  <si>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</si>
  <si>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</si>
  <si>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</si>
  <si>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</si>
  <si>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</si>
  <si>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</si>
  <si>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</si>
  <si>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</si>
  <si>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</si>
  <si>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</si>
  <si>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</si>
  <si>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</si>
  <si>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</si>
  <si>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</si>
  <si>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</si>
  <si>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</si>
  <si>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</si>
  <si>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</si>
  <si>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</si>
  <si>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</si>
  <si>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</si>
  <si>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</si>
  <si>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</si>
  <si>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</si>
  <si>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</si>
  <si>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</si>
  <si>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</si>
  <si>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</si>
  <si>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</si>
  <si>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</si>
  <si>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</si>
  <si>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</si>
  <si>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</si>
  <si>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</si>
  <si>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</si>
  <si>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</si>
  <si>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</si>
  <si>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</si>
  <si>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</si>
  <si>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</si>
  <si>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</si>
  <si>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</si>
  <si>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</si>
  <si>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</si>
  <si>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</si>
  <si>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</si>
  <si>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</si>
  <si>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</si>
  <si>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</si>
  <si>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</si>
  <si>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</si>
  <si>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</si>
  <si>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</si>
  <si>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</si>
  <si>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</si>
  <si>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</si>
  <si>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</si>
  <si>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</si>
  <si>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</si>
  <si>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</si>
  <si>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</si>
  <si>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</si>
  <si>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</si>
  <si>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</si>
  <si>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</si>
  <si>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</si>
  <si>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</si>
  <si>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</si>
  <si>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</si>
  <si>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</si>
  <si>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</si>
  <si>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</si>
  <si>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</si>
  <si>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</si>
  <si>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</si>
  <si>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</si>
  <si>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</si>
  <si>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</si>
  <si>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</si>
  <si>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</si>
  <si>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</si>
  <si>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</si>
  <si>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</si>
  <si>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</si>
  <si>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</si>
  <si>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</si>
  <si>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</si>
  <si>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</si>
  <si>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</si>
  <si>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</si>
  <si>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</si>
  <si>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</si>
  <si>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</si>
  <si>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</si>
  <si>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</si>
  <si>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</si>
  <si>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</si>
  <si>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</si>
  <si>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</si>
  <si>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</si>
  <si>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</si>
  <si>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</si>
  <si>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</si>
  <si>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</si>
  <si>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</si>
  <si>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</si>
  <si>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</si>
  <si>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</si>
  <si>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</si>
  <si>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</si>
  <si>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</si>
  <si>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</si>
  <si>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</si>
  <si>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</si>
  <si>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</si>
  <si>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</si>
  <si>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</si>
  <si>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</si>
  <si>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</si>
  <si>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</si>
  <si>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</si>
  <si>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</si>
  <si>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</si>
  <si>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</si>
  <si>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</si>
  <si>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</si>
  <si>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</si>
  <si>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</si>
  <si>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</si>
  <si>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</si>
  <si>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</si>
  <si>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</si>
  <si>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</si>
  <si>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</si>
  <si>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</si>
  <si>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</si>
  <si>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</si>
  <si>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</si>
  <si>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</si>
  <si>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</si>
  <si>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</si>
  <si>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</si>
  <si>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</si>
  <si>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</si>
  <si>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</si>
  <si>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</si>
  <si>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</si>
  <si>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</si>
  <si>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</si>
  <si>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</si>
  <si>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</si>
  <si>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</si>
  <si>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</si>
  <si>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</si>
  <si>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</si>
  <si>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</si>
  <si>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</si>
  <si>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</si>
  <si>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</si>
  <si>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</si>
  <si>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</si>
  <si>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</si>
  <si>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</si>
  <si>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</si>
  <si>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</si>
  <si>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</si>
  <si>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</si>
  <si>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</si>
  <si>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</si>
  <si>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</si>
  <si>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</si>
  <si>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</si>
  <si>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</si>
  <si>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</si>
  <si>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</si>
  <si>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</si>
  <si>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</si>
  <si>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</si>
  <si>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</si>
  <si>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</si>
  <si>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</si>
  <si>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</si>
  <si>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</si>
  <si>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</si>
  <si>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</si>
  <si>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</si>
  <si>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</si>
  <si>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</si>
  <si>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</si>
  <si>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</si>
  <si>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</si>
  <si>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</si>
  <si>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</si>
  <si>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</si>
  <si>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</si>
  <si>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</si>
  <si>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</si>
  <si>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</si>
  <si>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</si>
  <si>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</si>
  <si>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</si>
  <si>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</si>
  <si>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</si>
  <si>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</si>
  <si>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</si>
  <si>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</si>
  <si>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</si>
  <si>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</si>
  <si>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</si>
  <si>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</si>
  <si>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</si>
  <si>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</si>
  <si>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</si>
  <si>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</si>
  <si>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</si>
  <si>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</si>
  <si>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</si>
  <si>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</si>
  <si>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</si>
  <si>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</si>
  <si>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</si>
  <si>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</si>
  <si>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</si>
  <si>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</si>
  <si>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</si>
  <si>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</si>
  <si>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</si>
  <si>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</si>
  <si>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</si>
  <si>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</si>
  <si>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</si>
  <si>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</si>
  <si>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</si>
  <si>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</si>
  <si>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</si>
  <si>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</si>
  <si>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</si>
  <si>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</si>
  <si>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</si>
  <si>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</si>
  <si>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</si>
  <si>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</si>
  <si>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</si>
  <si>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</si>
  <si>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</si>
  <si>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</si>
  <si>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</si>
  <si>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</si>
  <si>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</si>
  <si>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</si>
  <si>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</si>
  <si>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</si>
  <si>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</si>
  <si>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</si>
  <si>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</si>
  <si>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</si>
  <si>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</si>
  <si>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</si>
  <si>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</si>
  <si>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</si>
  <si>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</si>
  <si>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</si>
  <si>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</si>
  <si>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</si>
  <si>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</si>
  <si>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</si>
  <si>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</si>
  <si>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</si>
  <si>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</si>
  <si>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</si>
  <si>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</si>
  <si>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</si>
  <si>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</si>
  <si>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</si>
  <si>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</si>
  <si>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</si>
  <si>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</si>
  <si>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</si>
  <si>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</si>
  <si>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</si>
  <si>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</si>
  <si>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</si>
  <si>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</si>
  <si>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</si>
  <si>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</si>
  <si>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</si>
  <si>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</si>
  <si>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</si>
  <si>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</si>
  <si>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</si>
  <si>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</si>
  <si>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</si>
  <si>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</si>
  <si>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</si>
  <si>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</si>
  <si>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</si>
  <si>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</si>
  <si>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</si>
  <si>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</si>
  <si>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</si>
  <si>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</si>
  <si>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</si>
  <si>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</si>
  <si>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</si>
  <si>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</si>
  <si>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</si>
  <si>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</si>
  <si>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</si>
  <si>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</si>
  <si>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</si>
  <si>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</si>
  <si>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</si>
  <si>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</si>
  <si>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</si>
  <si>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</si>
  <si>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</si>
  <si>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</si>
  <si>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</si>
  <si>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</si>
  <si>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</si>
  <si>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</si>
  <si>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</si>
  <si>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</si>
  <si>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</si>
  <si>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</si>
  <si>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</si>
  <si>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</si>
  <si>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</si>
  <si>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</si>
  <si>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</si>
  <si>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</si>
  <si>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</si>
  <si>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</si>
  <si>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</si>
  <si>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</si>
  <si>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</si>
  <si>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</si>
  <si>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</si>
  <si>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</si>
  <si>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</si>
  <si>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</si>
  <si>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</si>
  <si>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</si>
  <si>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</si>
  <si>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</si>
  <si>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</si>
  <si>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</si>
  <si>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</si>
  <si>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</si>
  <si>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</si>
  <si>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</si>
  <si>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</si>
  <si>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</si>
  <si>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</si>
  <si>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</si>
  <si>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</si>
  <si>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</si>
  <si>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</si>
  <si>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</si>
  <si>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</si>
  <si>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</si>
  <si>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</si>
  <si>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</si>
  <si>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</si>
  <si>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</si>
  <si>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</si>
  <si>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</si>
  <si>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</si>
  <si>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</si>
  <si>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</si>
  <si>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</si>
  <si>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</si>
  <si>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</si>
  <si>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</si>
  <si>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</si>
  <si>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</si>
  <si>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</si>
  <si>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</si>
  <si>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</si>
  <si>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</si>
  <si>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</si>
  <si>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</si>
  <si>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</si>
  <si>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</si>
  <si>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</si>
  <si>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</si>
  <si>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</si>
  <si>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</si>
  <si>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</si>
  <si>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</si>
  <si>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</si>
  <si>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</si>
  <si>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</si>
  <si>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</si>
  <si>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</si>
  <si>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</si>
  <si>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</si>
  <si>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</si>
  <si>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</si>
  <si>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</si>
  <si>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</si>
  <si>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</si>
  <si>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</si>
  <si>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</si>
  <si>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</si>
  <si>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</si>
  <si>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</si>
  <si>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</si>
  <si>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</si>
  <si>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</si>
  <si>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</si>
  <si>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</si>
  <si>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</si>
  <si>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</si>
  <si>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</si>
  <si>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</si>
  <si>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</si>
  <si>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</si>
  <si>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</si>
  <si>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</si>
  <si>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</si>
  <si>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</si>
  <si>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</si>
  <si>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</si>
  <si>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</si>
  <si>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</si>
  <si>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</si>
  <si>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</si>
  <si>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</si>
  <si>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</si>
  <si>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</si>
  <si>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</si>
  <si>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</si>
  <si>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</si>
  <si>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</si>
  <si>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</si>
  <si>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</si>
  <si>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</si>
  <si>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</si>
  <si>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</si>
  <si>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</si>
  <si>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</si>
  <si>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</si>
  <si>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</si>
  <si>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</si>
  <si>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</si>
  <si>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</si>
  <si>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</si>
  <si>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</si>
  <si>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</si>
  <si>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</si>
  <si>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</si>
  <si>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</si>
  <si>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</si>
  <si>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</si>
  <si>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</si>
  <si>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</si>
  <si>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</si>
  <si>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</si>
  <si>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</si>
  <si>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</si>
  <si>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</si>
  <si>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</si>
  <si>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</si>
  <si>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</si>
  <si>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</si>
  <si>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</si>
  <si>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</si>
  <si>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</si>
  <si>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</si>
  <si>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</si>
  <si>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</si>
  <si>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</si>
  <si>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</si>
  <si>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</si>
  <si>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</si>
  <si>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</si>
  <si>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</si>
  <si>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</si>
  <si>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</si>
  <si>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</si>
  <si>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</si>
  <si>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</si>
  <si>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</si>
  <si>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</si>
  <si>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</si>
  <si>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</si>
  <si>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</si>
  <si>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</si>
  <si>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</si>
  <si>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</si>
  <si>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</si>
  <si>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</si>
  <si>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</si>
  <si>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</si>
  <si>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</si>
  <si>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</si>
  <si>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</si>
  <si>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</si>
  <si>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</si>
  <si>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</si>
  <si>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</si>
  <si>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</si>
  <si>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</si>
  <si>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</si>
  <si>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</si>
  <si>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</si>
  <si>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</si>
  <si>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</si>
  <si>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</si>
  <si>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</si>
  <si>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</si>
  <si>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</si>
  <si>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</si>
  <si>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</si>
  <si>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</si>
  <si>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</si>
  <si>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</si>
  <si>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</si>
  <si>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</si>
  <si>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</si>
  <si>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</si>
  <si>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</si>
  <si>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</si>
  <si>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</si>
  <si>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</si>
  <si>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</si>
  <si>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</si>
  <si>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</si>
  <si>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</si>
  <si>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</si>
  <si>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</si>
  <si>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</si>
  <si>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</si>
  <si>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</si>
  <si>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</si>
  <si>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</si>
  <si>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</si>
  <si>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</si>
  <si>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</si>
  <si>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</si>
  <si>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</si>
  <si>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</si>
  <si>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</si>
  <si>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</si>
  <si>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</si>
  <si>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</si>
  <si>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</si>
  <si>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</si>
  <si>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</si>
  <si>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</si>
  <si>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</si>
  <si>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</si>
  <si>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</si>
  <si>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</si>
  <si>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</si>
  <si>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</si>
  <si>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</si>
  <si>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</si>
  <si>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</si>
  <si>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</si>
  <si>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</si>
  <si>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</si>
  <si>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</si>
  <si>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</si>
  <si>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</si>
  <si>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</si>
  <si>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</si>
  <si>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</si>
  <si>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</si>
  <si>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</si>
  <si>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</si>
  <si>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</si>
  <si>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</si>
  <si>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</si>
  <si>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</si>
  <si>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</si>
  <si>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</si>
  <si>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</si>
  <si>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</si>
  <si>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</si>
  <si>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</si>
  <si>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</si>
  <si>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</si>
  <si>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</si>
  <si>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</si>
  <si>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</si>
  <si>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</si>
  <si>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</si>
  <si>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</si>
  <si>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</si>
  <si>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</si>
  <si>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</si>
  <si>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</si>
  <si>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</si>
  <si>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</si>
  <si>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</si>
  <si>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</si>
  <si>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</si>
  <si>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</si>
  <si>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</si>
  <si>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</si>
  <si>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</si>
  <si>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</si>
  <si>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</si>
  <si>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</si>
  <si>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</si>
  <si>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</si>
  <si>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</si>
  <si>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</si>
  <si>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</si>
  <si>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</si>
  <si>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</si>
  <si>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</si>
  <si>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</si>
  <si>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</si>
  <si>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</si>
  <si>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</si>
  <si>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</si>
  <si>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</si>
  <si>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</si>
  <si>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</si>
  <si>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</si>
  <si>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</si>
  <si>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</si>
  <si>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</si>
  <si>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</si>
  <si>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</si>
  <si>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</si>
  <si>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</si>
  <si>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</si>
  <si>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</si>
  <si>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</si>
  <si>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</si>
  <si>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</si>
  <si>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</si>
  <si>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</si>
  <si>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</si>
  <si>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</si>
  <si>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</si>
  <si>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</si>
  <si>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</si>
  <si>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</si>
  <si>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</si>
  <si>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</si>
  <si>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</si>
  <si>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</si>
  <si>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</si>
  <si>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</si>
  <si>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</si>
  <si>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</si>
  <si>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</si>
  <si>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</si>
  <si>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</si>
  <si>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</si>
  <si>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</si>
  <si>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</si>
  <si>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</si>
  <si>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</si>
  <si>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</si>
  <si>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</si>
  <si>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</si>
  <si>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</si>
  <si>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</si>
  <si>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</si>
  <si>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</si>
  <si>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</si>
  <si>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</si>
  <si>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</si>
  <si>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</si>
  <si>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</si>
  <si>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</si>
  <si>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</si>
  <si>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</si>
  <si>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</si>
  <si>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</si>
  <si>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</si>
  <si>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</si>
  <si>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</si>
  <si>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</si>
  <si>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</si>
  <si>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</si>
  <si>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</si>
  <si>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</si>
  <si>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</si>
  <si>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</si>
  <si>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</si>
  <si>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</si>
  <si>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</si>
  <si>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</si>
  <si>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</si>
  <si>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</si>
  <si>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</si>
  <si>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</si>
  <si>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</si>
  <si>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</si>
  <si>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</si>
  <si>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</si>
  <si>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</si>
  <si>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</si>
  <si>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</si>
  <si>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</si>
  <si>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</si>
  <si>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</si>
  <si>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</si>
  <si>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</si>
  <si>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</si>
  <si>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</si>
  <si>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</si>
  <si>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</si>
  <si>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</si>
  <si>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</si>
  <si>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</si>
  <si>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</si>
  <si>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</si>
  <si>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</si>
  <si>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</si>
  <si>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</si>
  <si>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</si>
  <si>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</si>
  <si>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</si>
  <si>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</si>
  <si>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</si>
  <si>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</si>
  <si>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</si>
  <si>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</si>
  <si>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</si>
  <si>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</si>
  <si>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</si>
  <si>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</si>
  <si>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</si>
  <si>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</si>
  <si>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</si>
  <si>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</si>
  <si>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</si>
  <si>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</si>
  <si>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</si>
  <si>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</si>
  <si>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</si>
  <si>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</si>
  <si>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</si>
  <si>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</si>
  <si>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</si>
  <si>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</si>
  <si>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</si>
  <si>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</si>
  <si>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</si>
  <si>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</si>
  <si>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</si>
  <si>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</si>
  <si>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</si>
  <si>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</si>
  <si>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</si>
  <si>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</si>
  <si>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</si>
  <si>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</si>
  <si>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</si>
  <si>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</si>
  <si>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</si>
  <si>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</si>
  <si>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</si>
  <si>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</si>
  <si>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</si>
  <si>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</si>
  <si>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</si>
  <si>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</si>
  <si>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</si>
  <si>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</si>
  <si>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</si>
  <si>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</si>
  <si>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</si>
  <si>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</si>
  <si>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</si>
  <si>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</si>
  <si>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</si>
  <si>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</si>
  <si>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</si>
  <si>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</si>
  <si>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</si>
  <si>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</si>
  <si>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</si>
  <si>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</si>
  <si>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</si>
  <si>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</si>
  <si>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</si>
  <si>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</si>
  <si>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</si>
  <si>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</si>
  <si>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</si>
  <si>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</si>
  <si>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</si>
  <si>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</si>
  <si>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</si>
  <si>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</si>
  <si>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</si>
  <si>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</si>
  <si>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</si>
  <si>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</si>
  <si>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</si>
  <si>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</si>
  <si>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</si>
  <si>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</si>
  <si>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</si>
  <si>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</si>
  <si>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</si>
  <si>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</si>
  <si>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</si>
  <si>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</si>
  <si>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</si>
  <si>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</si>
  <si>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</si>
  <si>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</si>
  <si>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</si>
  <si>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</si>
  <si>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</si>
  <si>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</si>
  <si>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</si>
  <si>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</si>
  <si>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</si>
  <si>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</si>
  <si>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</si>
  <si>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</si>
  <si>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</si>
  <si>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</si>
  <si>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</si>
  <si>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</si>
  <si>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</si>
  <si>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</si>
  <si>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</si>
  <si>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</si>
  <si>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</si>
  <si>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</si>
  <si>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</si>
  <si>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</si>
  <si>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</si>
  <si>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</si>
  <si>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</si>
  <si>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</si>
  <si>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</si>
  <si>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</si>
  <si>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</si>
  <si>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</si>
  <si>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</si>
  <si>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</si>
  <si>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</si>
  <si>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</si>
  <si>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</si>
  <si>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</si>
  <si>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</si>
  <si>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</si>
  <si>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</si>
  <si>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</si>
  <si>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</si>
  <si>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</si>
  <si>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</si>
  <si>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</si>
  <si>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</si>
  <si>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</si>
  <si>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</si>
  <si>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</si>
  <si>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</si>
  <si>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</si>
  <si>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</si>
  <si>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</si>
  <si>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</si>
  <si>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</si>
  <si>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</si>
  <si>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</si>
  <si>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</si>
  <si>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</si>
  <si>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</si>
  <si>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</si>
  <si>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</si>
  <si>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</si>
  <si>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</si>
  <si>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</si>
  <si>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</si>
  <si>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</si>
  <si>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</si>
  <si>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</si>
  <si>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</si>
  <si>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</si>
  <si>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</si>
  <si>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</si>
  <si>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</si>
  <si>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</si>
  <si>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</si>
  <si>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</si>
  <si>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</si>
  <si>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</si>
  <si>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</si>
  <si>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</si>
  <si>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</si>
  <si>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</si>
  <si>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</si>
  <si>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</si>
  <si>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</si>
  <si>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</si>
  <si>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</si>
  <si>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</si>
  <si>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</si>
  <si>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</si>
  <si>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</si>
  <si>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</si>
  <si>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</si>
  <si>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</si>
  <si>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</si>
  <si>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</si>
  <si>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</si>
  <si>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</si>
  <si>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</si>
  <si>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</si>
  <si>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</si>
  <si>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</si>
  <si>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</si>
  <si>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</si>
  <si>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</si>
  <si>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</si>
  <si>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</si>
  <si>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</si>
  <si>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</si>
  <si>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</si>
  <si>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</si>
  <si>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</si>
  <si>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</si>
  <si>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</si>
  <si>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</si>
  <si>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</si>
  <si>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</si>
  <si>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</si>
  <si>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</si>
  <si>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</si>
  <si>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</si>
  <si>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</si>
  <si>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</si>
  <si>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</si>
  <si>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</si>
  <si>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</si>
  <si>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</si>
  <si>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</si>
  <si>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</si>
  <si>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</si>
  <si>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</si>
  <si>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</si>
  <si>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</si>
  <si>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</si>
  <si>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</si>
  <si>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</si>
  <si>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</si>
  <si>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</si>
  <si>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</si>
  <si>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</si>
  <si>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</si>
  <si>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</si>
  <si>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</si>
  <si>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</si>
  <si>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</si>
  <si>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</si>
  <si>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</si>
  <si>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</si>
  <si>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</si>
  <si>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</si>
  <si>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</si>
  <si>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</si>
  <si>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</si>
  <si>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</si>
  <si>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</si>
  <si>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</si>
  <si>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</si>
  <si>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</si>
  <si>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</si>
  <si>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</si>
  <si>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</si>
  <si>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</si>
  <si>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</si>
  <si>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</si>
  <si>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</si>
  <si>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</si>
  <si>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</si>
  <si>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</si>
  <si>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</si>
  <si>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</si>
  <si>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</si>
  <si>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</si>
  <si>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</si>
  <si>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</si>
  <si>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</si>
  <si>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</si>
  <si>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</si>
  <si>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</si>
  <si>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</si>
  <si>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</si>
  <si>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</si>
  <si>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</si>
  <si>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</si>
  <si>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</si>
  <si>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</si>
  <si>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</si>
  <si>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</si>
  <si>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</si>
  <si>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</si>
  <si>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</si>
  <si>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</si>
  <si>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</si>
  <si>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</si>
  <si>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</si>
  <si>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</si>
  <si>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</si>
  <si>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</si>
  <si>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</si>
  <si>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</si>
  <si>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</si>
  <si>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</si>
  <si>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</si>
  <si>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</si>
  <si>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</si>
  <si>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</si>
  <si>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</si>
  <si>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</si>
  <si>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</si>
  <si>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</si>
  <si>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</si>
  <si>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</si>
  <si>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</si>
  <si>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</si>
  <si>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</si>
  <si>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</si>
  <si>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</si>
  <si>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</si>
  <si>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</si>
  <si>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</si>
  <si>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</si>
  <si>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</si>
  <si>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</si>
  <si>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</si>
  <si>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</si>
  <si>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</si>
  <si>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</si>
  <si>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</si>
  <si>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</si>
  <si>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</si>
  <si>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</si>
  <si>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</si>
  <si>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</si>
  <si>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</si>
  <si>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</si>
  <si>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</si>
  <si>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</si>
  <si>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</si>
  <si>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</si>
  <si>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</si>
  <si>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</si>
  <si>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</si>
  <si>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</si>
  <si>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</si>
  <si>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</si>
  <si>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</si>
  <si>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</si>
  <si>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</si>
  <si>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</si>
  <si>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</si>
  <si>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</si>
  <si>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</si>
  <si>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</si>
  <si>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</si>
  <si>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</si>
  <si>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</si>
  <si>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</si>
  <si>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</si>
  <si>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</si>
  <si>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</si>
  <si>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</si>
  <si>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</si>
  <si>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</si>
  <si>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</si>
  <si>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</si>
  <si>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</si>
  <si>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</si>
  <si>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</si>
  <si>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</si>
  <si>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</si>
  <si>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</si>
  <si>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</si>
  <si>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</si>
  <si>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</si>
  <si>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</si>
  <si>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</si>
  <si>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</si>
  <si>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</si>
  <si>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</si>
  <si>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</si>
  <si>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</si>
  <si>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</si>
  <si>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</si>
  <si>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</si>
  <si>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</si>
  <si>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</si>
  <si>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</si>
  <si>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</si>
  <si>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</si>
  <si>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</si>
  <si>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</si>
  <si>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</si>
  <si>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</si>
  <si>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</si>
  <si>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</si>
  <si>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</si>
  <si>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</si>
  <si>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</si>
  <si>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</si>
  <si>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</si>
  <si>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</si>
  <si>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</si>
  <si>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</si>
  <si>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</si>
  <si>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</si>
  <si>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</si>
  <si>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</si>
  <si>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</si>
  <si>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</si>
  <si>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</si>
  <si>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</si>
  <si>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</si>
  <si>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</si>
  <si>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</si>
  <si>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</si>
  <si>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</si>
  <si>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</si>
  <si>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</si>
  <si>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</si>
  <si>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</si>
  <si>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</si>
  <si>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</si>
  <si>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</si>
  <si>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</si>
  <si>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</si>
  <si>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</si>
  <si>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</si>
  <si>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</si>
  <si>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</si>
  <si>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</si>
  <si>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</si>
  <si>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</si>
  <si>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</si>
  <si>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</si>
  <si>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</si>
  <si>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</si>
  <si>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</si>
  <si>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</si>
  <si>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</si>
  <si>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</si>
  <si>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</si>
  <si>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</si>
  <si>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</si>
  <si>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</si>
  <si>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</si>
  <si>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</si>
  <si>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</si>
  <si>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</si>
  <si>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</si>
  <si>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</si>
  <si>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</si>
  <si>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</si>
  <si>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</si>
  <si>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</si>
  <si>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</si>
  <si>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</si>
  <si>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</si>
  <si>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</si>
  <si>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</si>
  <si>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</si>
  <si>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</si>
  <si>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</si>
  <si>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</si>
  <si>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</si>
  <si>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</si>
  <si>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</si>
  <si>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</si>
  <si>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</si>
  <si>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</si>
  <si>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</si>
  <si>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</si>
  <si>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</si>
  <si>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</si>
  <si>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</si>
  <si>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</si>
  <si>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</si>
  <si>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</si>
  <si>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</si>
  <si>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</si>
  <si>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</si>
  <si>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</si>
  <si>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</si>
  <si>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</si>
  <si>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</si>
  <si>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</si>
  <si>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</si>
  <si>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</si>
  <si>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</si>
  <si>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</si>
  <si>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</si>
  <si>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</si>
  <si>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</si>
  <si>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</si>
  <si>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</si>
  <si>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</si>
  <si>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</si>
  <si>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</si>
  <si>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</si>
  <si>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</si>
  <si>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</si>
  <si>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</si>
  <si>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</si>
  <si>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</si>
  <si>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</si>
  <si>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</si>
  <si>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</si>
  <si>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</si>
  <si>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</si>
  <si>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</si>
  <si>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</si>
  <si>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</si>
  <si>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</si>
  <si>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</si>
  <si>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</si>
  <si>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</si>
  <si>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</si>
  <si>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</si>
  <si>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</si>
  <si>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</si>
  <si>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</si>
  <si>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</si>
  <si>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</si>
  <si>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</si>
  <si>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</si>
  <si>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</si>
  <si>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</si>
  <si>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</si>
  <si>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</si>
  <si>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</si>
  <si>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</si>
  <si>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</si>
  <si>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</si>
  <si>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</si>
  <si>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</si>
  <si>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</si>
  <si>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</si>
  <si>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</si>
  <si>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</si>
  <si>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</si>
  <si>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</si>
  <si>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</si>
  <si>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</si>
  <si>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</si>
  <si>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</si>
  <si>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</si>
  <si>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</si>
  <si>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</si>
  <si>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</si>
  <si>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</si>
  <si>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</si>
  <si>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</si>
  <si>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</si>
  <si>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</si>
  <si>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</si>
  <si>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</si>
  <si>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</si>
  <si>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</si>
  <si>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</si>
  <si>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</si>
  <si>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</si>
  <si>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</si>
  <si>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</si>
  <si>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</si>
  <si>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</si>
  <si>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</si>
  <si>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</si>
  <si>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</si>
  <si>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</si>
  <si>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</si>
  <si>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</si>
  <si>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</si>
  <si>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</si>
  <si>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</si>
  <si>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</si>
  <si>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</si>
  <si>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</si>
  <si>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</si>
  <si>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</si>
  <si>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</si>
  <si>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</si>
  <si>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</si>
  <si>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</si>
  <si>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</si>
  <si>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</si>
  <si>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</si>
  <si>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</si>
  <si>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</si>
  <si>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</si>
  <si>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</si>
  <si>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</si>
  <si>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</si>
  <si>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</si>
  <si>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</si>
  <si>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</si>
  <si>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</si>
  <si>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</si>
  <si>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</si>
  <si>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</si>
  <si>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</si>
  <si>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</si>
  <si>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</si>
  <si>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</si>
  <si>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</si>
  <si>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</si>
  <si>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</si>
  <si>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</si>
  <si>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</si>
  <si>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</si>
  <si>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</si>
  <si>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</si>
  <si>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</si>
  <si>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</si>
  <si>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</si>
  <si>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</si>
  <si>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</si>
  <si>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</si>
  <si>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</si>
  <si>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</si>
  <si>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</si>
  <si>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</si>
  <si>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</si>
  <si>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</si>
  <si>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</si>
  <si>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</si>
  <si>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</si>
  <si>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</si>
  <si>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</si>
  <si>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</si>
  <si>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</si>
  <si>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</si>
  <si>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</si>
  <si>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</si>
  <si>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</si>
  <si>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</si>
  <si>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</si>
  <si>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</si>
  <si>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</si>
  <si>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</si>
  <si>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</si>
  <si>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</si>
  <si>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</si>
  <si>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</si>
  <si>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</si>
  <si>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</si>
  <si>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</si>
  <si>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</si>
  <si>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</si>
  <si>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</si>
  <si>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</si>
  <si>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</si>
  <si>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</si>
  <si>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</si>
  <si>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</si>
  <si>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</si>
  <si>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</si>
  <si>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</si>
  <si>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</si>
  <si>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</si>
  <si>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</si>
  <si>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</si>
  <si>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</si>
  <si>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</si>
  <si>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</si>
  <si>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</si>
  <si>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</si>
  <si>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</si>
  <si>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</si>
  <si>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</si>
  <si>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</si>
  <si>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</si>
  <si>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</si>
  <si>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</si>
  <si>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</si>
  <si>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</si>
  <si>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</si>
  <si>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</si>
  <si>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</si>
  <si>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</si>
  <si>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</si>
  <si>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</si>
  <si>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</si>
  <si>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</si>
  <si>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</si>
  <si>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</si>
  <si>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</si>
  <si>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</si>
  <si>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</si>
  <si>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</si>
  <si>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</si>
  <si>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</si>
  <si>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</si>
  <si>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</si>
  <si>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</si>
  <si>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</si>
  <si>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</si>
  <si>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</si>
  <si>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</si>
  <si>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</si>
  <si>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</si>
  <si>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</si>
  <si>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</si>
  <si>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</si>
  <si>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</si>
  <si>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</si>
  <si>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</si>
  <si>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</si>
  <si>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</si>
  <si>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</si>
  <si>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</si>
  <si>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</si>
  <si>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</si>
  <si>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</si>
  <si>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</si>
  <si>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</si>
  <si>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</si>
  <si>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</si>
  <si>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</si>
  <si>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</si>
  <si>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</si>
  <si>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</si>
  <si>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</si>
  <si>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</si>
  <si>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</si>
  <si>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</si>
  <si>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</si>
  <si>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</si>
  <si>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</si>
  <si>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</si>
  <si>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</si>
  <si>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</si>
  <si>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</si>
  <si>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</si>
  <si>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</si>
  <si>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</si>
  <si>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</si>
  <si>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</si>
  <si>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</si>
  <si>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</si>
  <si>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</si>
  <si>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</si>
  <si>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</si>
  <si>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</si>
  <si>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</si>
  <si>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</si>
  <si>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</si>
  <si>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</si>
  <si>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</si>
  <si>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</si>
  <si>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</si>
  <si>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</si>
  <si>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</si>
  <si>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</si>
  <si>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</si>
  <si>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</si>
  <si>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</si>
  <si>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</si>
  <si>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</si>
  <si>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</si>
  <si>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</si>
  <si>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</si>
  <si>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</si>
  <si>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</si>
  <si>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</si>
  <si>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</si>
  <si>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</si>
  <si>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</si>
  <si>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</si>
  <si>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</si>
  <si>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</si>
  <si>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</si>
  <si>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</si>
  <si>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</si>
  <si>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</si>
  <si>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</si>
  <si>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</si>
  <si>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</si>
  <si>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</si>
  <si>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</si>
  <si>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</si>
  <si>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</si>
  <si>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</si>
  <si>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</si>
  <si>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</si>
  <si>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</si>
  <si>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</si>
  <si>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</si>
  <si>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</si>
  <si>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</si>
  <si>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</si>
  <si>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</si>
  <si>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</si>
  <si>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</si>
  <si>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</si>
  <si>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</si>
  <si>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</si>
  <si>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</si>
  <si>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</si>
  <si>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</si>
  <si>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</si>
  <si>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</si>
  <si>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</si>
  <si>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</si>
  <si>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</si>
  <si>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</si>
  <si>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</si>
  <si>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</si>
  <si>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</si>
  <si>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</si>
  <si>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</si>
  <si>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</si>
  <si>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</si>
  <si>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</si>
  <si>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</si>
  <si>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</si>
  <si>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</si>
  <si>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</si>
  <si>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</si>
  <si>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</si>
  <si>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</si>
  <si>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</si>
  <si>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</si>
  <si>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</si>
  <si>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</si>
  <si>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</si>
  <si>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</si>
  <si>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</si>
  <si>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</si>
  <si>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</si>
  <si>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</si>
  <si>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</si>
  <si>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</si>
  <si>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</si>
  <si>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</si>
  <si>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</si>
  <si>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</si>
  <si>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</si>
  <si>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</si>
  <si>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</si>
  <si>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</si>
  <si>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</si>
  <si>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</si>
  <si>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</si>
  <si>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</si>
  <si>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</si>
  <si>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</si>
  <si>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</si>
  <si>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</si>
  <si>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</si>
  <si>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</si>
  <si>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</si>
  <si>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</si>
  <si>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</si>
  <si>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</si>
  <si>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</si>
  <si>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</si>
  <si>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</si>
  <si>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</si>
  <si>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</si>
  <si>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</si>
  <si>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</si>
  <si>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</si>
  <si>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</si>
  <si>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</si>
  <si>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</si>
  <si>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</si>
  <si>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</si>
  <si>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</si>
  <si>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</si>
  <si>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</si>
  <si>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</si>
  <si>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</si>
  <si>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</si>
  <si>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</si>
  <si>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</si>
  <si>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</si>
  <si>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</si>
  <si>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</si>
  <si>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</si>
  <si>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</si>
  <si>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</si>
  <si>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</si>
  <si>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</si>
  <si>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</si>
  <si>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</si>
  <si>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</si>
  <si>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</si>
  <si>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</si>
  <si>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</si>
  <si>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</si>
  <si>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</si>
  <si>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</si>
  <si>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</si>
  <si>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</si>
  <si>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</si>
  <si>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</si>
  <si>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</si>
  <si>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</si>
  <si>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</si>
  <si>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</si>
  <si>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</si>
  <si>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</si>
  <si>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</si>
  <si>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</si>
  <si>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</si>
  <si>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</si>
  <si>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</si>
  <si>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</si>
  <si>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</si>
  <si>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</si>
  <si>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</si>
  <si>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</si>
  <si>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</si>
  <si>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</si>
  <si>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</si>
  <si>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</si>
  <si>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</si>
  <si>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</si>
  <si>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</si>
  <si>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</si>
  <si>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</si>
  <si>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</si>
  <si>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</si>
  <si>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</si>
  <si>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</si>
  <si>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</si>
  <si>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</si>
  <si>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</si>
  <si>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</si>
  <si>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</si>
  <si>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</si>
  <si>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</si>
  <si>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</si>
  <si>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</si>
  <si>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</si>
  <si>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</si>
  <si>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</si>
  <si>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</si>
  <si>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</si>
  <si>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</si>
  <si>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</si>
  <si>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</si>
  <si>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</si>
  <si>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</si>
  <si>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</si>
  <si>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</si>
  <si>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</si>
  <si>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</si>
  <si>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</si>
  <si>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</si>
  <si>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</si>
  <si>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</si>
  <si>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</si>
  <si>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</si>
  <si>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</si>
  <si>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</si>
  <si>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</si>
  <si>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</si>
  <si>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</si>
  <si>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</si>
  <si>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</si>
  <si>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</si>
  <si>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</si>
  <si>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</si>
  <si>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</si>
  <si>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</si>
  <si>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</si>
  <si>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</si>
  <si>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</si>
  <si>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</si>
  <si>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</si>
  <si>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</si>
  <si>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</si>
  <si>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</si>
  <si>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</si>
  <si>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</si>
  <si>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</si>
  <si>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</si>
  <si>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</si>
  <si>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</si>
  <si>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</si>
  <si>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</si>
  <si>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</si>
  <si>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</si>
  <si>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</si>
  <si>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</si>
  <si>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</si>
  <si>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</si>
  <si>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</si>
  <si>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</si>
  <si>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</si>
  <si>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</si>
  <si>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</si>
  <si>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</si>
  <si>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</si>
  <si>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</si>
  <si>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</si>
  <si>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</si>
  <si>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</si>
  <si>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</si>
  <si>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</si>
  <si>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</si>
  <si>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</si>
  <si>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</si>
  <si>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</si>
  <si>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</si>
  <si>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</si>
  <si>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</si>
  <si>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</si>
  <si>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</si>
  <si>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</si>
  <si>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</si>
  <si>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</si>
  <si>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</si>
  <si>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</si>
  <si>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</si>
  <si>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</si>
  <si>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</si>
  <si>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</si>
  <si>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</si>
  <si>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</si>
  <si>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</si>
  <si>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</si>
  <si>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</si>
  <si>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</si>
  <si>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</si>
  <si>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</si>
  <si>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</si>
  <si>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</si>
  <si>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</si>
  <si>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</si>
  <si>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</si>
  <si>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</si>
  <si>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</si>
  <si>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</si>
  <si>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</si>
  <si>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</si>
  <si>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</si>
  <si>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</si>
  <si>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</si>
  <si>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</si>
  <si>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</si>
  <si>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</si>
  <si>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</si>
  <si>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</si>
  <si>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</si>
  <si>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</si>
  <si>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</si>
  <si>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</si>
  <si>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</si>
  <si>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</si>
  <si>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</si>
  <si>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</si>
  <si>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</si>
  <si>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</si>
  <si>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</si>
  <si>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</si>
  <si>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</si>
  <si>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</si>
  <si>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</si>
  <si>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</si>
  <si>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</si>
  <si>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</si>
  <si>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</si>
  <si>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</si>
  <si>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</si>
  <si>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</si>
  <si>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</si>
  <si>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</si>
  <si>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</si>
  <si>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</si>
  <si>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</si>
  <si>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</si>
  <si>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</si>
  <si>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</si>
  <si>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</si>
  <si>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</si>
  <si>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</si>
  <si>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</si>
  <si>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</si>
  <si>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</si>
  <si>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</si>
  <si>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</si>
  <si>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</si>
  <si>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</si>
  <si>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</si>
  <si>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</si>
  <si>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</si>
  <si>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</si>
  <si>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</si>
  <si>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</si>
  <si>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</si>
  <si>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</si>
  <si>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</si>
  <si>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</si>
  <si>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</si>
  <si>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</si>
  <si>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</si>
  <si>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</si>
  <si>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</si>
  <si>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</si>
  <si>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</si>
  <si>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</si>
  <si>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</si>
  <si>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</si>
  <si>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</si>
  <si>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</si>
  <si>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</si>
  <si>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</si>
  <si>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</si>
  <si>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</si>
  <si>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</si>
  <si>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</si>
  <si>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</si>
  <si>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</si>
  <si>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</si>
  <si>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</si>
  <si>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</si>
  <si>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</si>
  <si>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</si>
  <si>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</si>
  <si>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</si>
  <si>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</si>
  <si>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</si>
  <si>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</si>
  <si>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</si>
  <si>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</si>
  <si>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</si>
  <si>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</si>
  <si>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</si>
  <si>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</si>
  <si>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</si>
  <si>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</si>
  <si>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</si>
  <si>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</si>
  <si>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</si>
  <si>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</si>
  <si>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</si>
  <si>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</si>
  <si>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</si>
  <si>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</si>
  <si>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</si>
  <si>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</si>
  <si>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</si>
  <si>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</si>
  <si>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</si>
  <si>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</si>
  <si>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</si>
  <si>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</si>
  <si>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</si>
  <si>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</si>
  <si>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</si>
  <si>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</si>
  <si>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</si>
  <si>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</si>
  <si>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</si>
  <si>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</si>
  <si>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</si>
  <si>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</si>
  <si>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</si>
  <si>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</si>
  <si>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</si>
  <si>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</si>
  <si>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</si>
  <si>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</si>
  <si>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</si>
  <si>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</si>
  <si>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</si>
  <si>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</si>
  <si>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</si>
  <si>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</si>
  <si>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</si>
  <si>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</si>
  <si>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</si>
  <si>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</si>
  <si>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</si>
  <si>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</si>
  <si>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</si>
  <si>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</si>
  <si>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</si>
  <si>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</si>
  <si>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</si>
  <si>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</si>
  <si>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</si>
  <si>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</si>
  <si>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</si>
  <si>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</si>
  <si>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</si>
  <si>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</si>
  <si>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</si>
  <si>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</si>
  <si>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</si>
  <si>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</si>
  <si>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</si>
  <si>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</si>
  <si>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</si>
  <si>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</si>
  <si>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</si>
  <si>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</si>
  <si>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</si>
  <si>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</si>
  <si>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</si>
  <si>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</si>
  <si>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</si>
  <si>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</si>
  <si>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</si>
  <si>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</si>
  <si>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</si>
  <si>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</si>
  <si>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</si>
  <si>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</si>
  <si>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</si>
  <si>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</si>
  <si>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</si>
  <si>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</si>
  <si>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</si>
  <si>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</si>
  <si>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</si>
  <si>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</si>
  <si>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</si>
  <si>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</si>
  <si>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</si>
  <si>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</si>
  <si>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</si>
  <si>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</si>
  <si>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</si>
  <si>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</si>
  <si>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</si>
  <si>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</si>
  <si>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</si>
  <si>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</si>
  <si>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</si>
  <si>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</si>
  <si>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</si>
  <si>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</si>
  <si>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</si>
  <si>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</si>
  <si>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</si>
  <si>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</si>
  <si>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</si>
  <si>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</si>
  <si>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</si>
  <si>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</si>
  <si>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</si>
  <si>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</si>
  <si>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</si>
  <si>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</si>
  <si>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</si>
  <si>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</si>
  <si>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</si>
  <si>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</si>
  <si>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</si>
  <si>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</si>
  <si>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</si>
  <si>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</si>
  <si>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</si>
  <si>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</si>
  <si>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</si>
  <si>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</si>
  <si>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</si>
  <si>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</si>
  <si>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</si>
  <si>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</si>
  <si>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</si>
  <si>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</si>
  <si>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</si>
  <si>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</si>
  <si>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</si>
  <si>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</si>
  <si>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</si>
  <si>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</si>
  <si>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</si>
  <si>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</si>
  <si>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</si>
  <si>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</si>
  <si>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</si>
  <si>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</si>
  <si>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</si>
  <si>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</si>
  <si>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</si>
  <si>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</si>
  <si>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</si>
  <si>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</si>
  <si>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</si>
  <si>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</si>
  <si>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</si>
  <si>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</si>
  <si>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</si>
  <si>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</si>
  <si>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</si>
  <si>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</si>
  <si>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</si>
  <si>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</si>
  <si>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</si>
  <si>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</si>
  <si>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</si>
  <si>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</si>
  <si>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</si>
  <si>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</si>
  <si>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</si>
  <si>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</si>
  <si>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</si>
  <si>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</si>
  <si>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</si>
  <si>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</si>
  <si>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</si>
  <si>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</si>
  <si>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</si>
  <si>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</si>
  <si>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</si>
  <si>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</si>
  <si>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</si>
  <si>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</si>
  <si>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</si>
  <si>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</si>
  <si>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</si>
  <si>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</si>
  <si>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</si>
  <si>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</si>
  <si>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</si>
  <si>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</si>
  <si>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</si>
  <si>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</si>
  <si>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</si>
  <si>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</si>
  <si>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</si>
  <si>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</si>
  <si>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</si>
  <si>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</si>
  <si>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</si>
  <si>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</si>
  <si>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</si>
  <si>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</si>
  <si>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</si>
  <si>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</si>
  <si>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</si>
  <si>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</si>
  <si>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</si>
  <si>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</si>
  <si>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</si>
  <si>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</si>
  <si>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</si>
  <si>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</si>
  <si>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</si>
  <si>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</si>
  <si>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</si>
  <si>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</si>
  <si>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</si>
  <si>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</si>
  <si>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</si>
  <si>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</si>
  <si>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</si>
  <si>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</si>
  <si>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</si>
  <si>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</si>
  <si>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</si>
  <si>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</si>
  <si>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</si>
  <si>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</si>
  <si>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</si>
  <si>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</si>
  <si>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</si>
  <si>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</si>
  <si>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</si>
  <si>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</si>
  <si>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</si>
  <si>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</si>
  <si>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</si>
  <si>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</si>
  <si>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</si>
  <si>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</si>
  <si>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</si>
  <si>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</si>
  <si>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</si>
  <si>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</si>
  <si>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</si>
  <si>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</si>
  <si>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</si>
  <si>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</si>
  <si>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</si>
  <si>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</si>
  <si>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</si>
  <si>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</si>
  <si>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</si>
  <si>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</si>
  <si>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</si>
  <si>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</si>
  <si>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</si>
  <si>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</si>
  <si>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</si>
  <si>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</si>
  <si>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</si>
  <si>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</si>
  <si>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</si>
  <si>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</si>
  <si>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</si>
  <si>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</si>
  <si>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</si>
  <si>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</si>
  <si>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</si>
  <si>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</si>
  <si>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</si>
  <si>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</si>
  <si>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</si>
  <si>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</si>
  <si>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</si>
  <si>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</si>
  <si>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</si>
  <si>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</si>
  <si>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</si>
  <si>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</si>
  <si>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</si>
  <si>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</si>
  <si>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</si>
  <si>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</si>
  <si>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</si>
  <si>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</si>
  <si>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</si>
  <si>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</si>
  <si>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</si>
  <si>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</si>
  <si>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</si>
  <si>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</si>
  <si>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</si>
  <si>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</si>
  <si>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</si>
  <si>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</si>
  <si>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</si>
  <si>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</si>
  <si>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</si>
  <si>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</si>
  <si>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</si>
  <si>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</si>
  <si>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</si>
  <si>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</si>
  <si>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</si>
  <si>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</si>
  <si>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</si>
  <si>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</si>
  <si>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</si>
  <si>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</si>
  <si>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</si>
  <si>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</si>
  <si>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</si>
  <si>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</si>
  <si>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</si>
  <si>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</si>
  <si>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</si>
  <si>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</si>
  <si>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</si>
  <si>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</si>
  <si>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</si>
  <si>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</si>
  <si>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</si>
  <si>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</si>
  <si>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</si>
  <si>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</si>
  <si>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</si>
  <si>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</si>
  <si>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</si>
  <si>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</si>
  <si>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</si>
  <si>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</si>
  <si>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</si>
  <si>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</si>
  <si>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</si>
  <si>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</si>
  <si>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</si>
  <si>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</si>
  <si>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</si>
  <si>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</si>
  <si>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</si>
  <si>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</si>
  <si>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</si>
  <si>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</si>
  <si>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</si>
  <si>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</si>
  <si>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</si>
  <si>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</si>
  <si>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</si>
  <si>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</si>
  <si>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</si>
  <si>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</si>
  <si>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</si>
  <si>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</si>
  <si>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</si>
  <si>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</si>
  <si>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</si>
  <si>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</si>
  <si>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</si>
  <si>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</si>
  <si>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</si>
  <si>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</si>
  <si>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</si>
  <si>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</si>
  <si>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</si>
  <si>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</si>
  <si>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</si>
  <si>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</si>
  <si>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</si>
  <si>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</si>
  <si>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</si>
  <si>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</si>
  <si>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</si>
  <si>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</si>
  <si>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</si>
  <si>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</si>
  <si>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</si>
  <si>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</si>
  <si>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</si>
  <si>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</si>
  <si>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</si>
  <si>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</si>
  <si>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</si>
  <si>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</si>
  <si>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</si>
  <si>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</si>
  <si>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</si>
  <si>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</si>
  <si>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</si>
  <si>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</si>
  <si>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</si>
  <si>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</si>
  <si>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</si>
  <si>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</si>
  <si>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</si>
  <si>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</si>
  <si>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</si>
  <si>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</si>
  <si>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</si>
  <si>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</si>
  <si>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</si>
  <si>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</si>
  <si>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</si>
  <si>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</si>
  <si>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</si>
  <si>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</si>
  <si>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</si>
  <si>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</si>
  <si>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</si>
  <si>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</si>
  <si>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</si>
  <si>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</si>
  <si>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</si>
  <si>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</si>
  <si>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</si>
  <si>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</si>
  <si>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</si>
  <si>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</si>
  <si>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</si>
  <si>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</si>
  <si>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</si>
  <si>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</si>
  <si>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</si>
  <si>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</si>
  <si>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</si>
  <si>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</si>
  <si>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</si>
  <si>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</si>
  <si>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</si>
  <si>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</si>
  <si>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</si>
  <si>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</si>
  <si>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</si>
  <si>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</si>
  <si>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</si>
  <si>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</si>
  <si>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</si>
  <si>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</si>
  <si>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</si>
  <si>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</si>
  <si>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</si>
  <si>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</si>
  <si>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</si>
  <si>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</si>
  <si>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</si>
  <si>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</si>
  <si>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</si>
  <si>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</si>
  <si>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</si>
  <si>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</si>
  <si>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</si>
  <si>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</si>
  <si>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</si>
  <si>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</si>
  <si>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</si>
  <si>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</si>
  <si>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</si>
  <si>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</si>
  <si>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</si>
  <si>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</si>
  <si>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</si>
  <si>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</si>
  <si>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</si>
  <si>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</si>
  <si>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</si>
  <si>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</si>
  <si>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</si>
  <si>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</si>
  <si>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</si>
  <si>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</si>
  <si>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</si>
  <si>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</si>
  <si>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</si>
  <si>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</si>
  <si>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</si>
  <si>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</si>
  <si>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</si>
  <si>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</si>
  <si>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</si>
  <si>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</si>
  <si>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</si>
  <si>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</si>
  <si>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</si>
  <si>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</si>
  <si>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</si>
  <si>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</si>
  <si>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</si>
  <si>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</si>
  <si>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</si>
  <si>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</si>
  <si>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</si>
  <si>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</si>
  <si>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</si>
  <si>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</si>
  <si>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</si>
  <si>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</si>
  <si>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</si>
  <si>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</si>
  <si>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</si>
  <si>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</si>
  <si>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</si>
  <si>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</si>
  <si>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</si>
  <si>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</si>
  <si>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</si>
  <si>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</si>
  <si>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</si>
  <si>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</si>
  <si>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</si>
  <si>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</si>
  <si>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</si>
  <si>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</si>
  <si>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</si>
  <si>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</si>
  <si>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</si>
  <si>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</si>
  <si>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</si>
  <si>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</si>
  <si>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</si>
  <si>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</si>
  <si>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</si>
  <si>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</si>
  <si>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</si>
  <si>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</si>
  <si>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</si>
  <si>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</si>
  <si>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</si>
  <si>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</si>
  <si>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</si>
  <si>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</si>
  <si>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</si>
  <si>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</si>
  <si>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</si>
  <si>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</si>
  <si>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</si>
  <si>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</si>
  <si>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</si>
  <si>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</si>
  <si>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</si>
  <si>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</si>
  <si>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</si>
  <si>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</si>
  <si>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</si>
  <si>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</si>
  <si>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</si>
  <si>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</si>
  <si>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</si>
  <si>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</si>
  <si>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</si>
  <si>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</si>
  <si>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</si>
  <si>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</si>
  <si>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</si>
  <si>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</si>
  <si>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</si>
  <si>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</si>
  <si>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</si>
  <si>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</si>
  <si>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</si>
  <si>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</si>
  <si>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</si>
  <si>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</si>
  <si>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</si>
  <si>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</si>
  <si>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</si>
  <si>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</si>
  <si>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</si>
  <si>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</si>
  <si>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</si>
  <si>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</si>
  <si>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</si>
  <si>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</si>
  <si>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</si>
  <si>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</si>
  <si>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</si>
  <si>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</si>
  <si>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</si>
  <si>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</si>
  <si>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</si>
  <si>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</si>
  <si>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</si>
  <si>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</si>
  <si>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</si>
  <si>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</si>
  <si>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</si>
  <si>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</si>
  <si>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</si>
  <si>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</si>
  <si>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</si>
  <si>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</si>
  <si>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</si>
  <si>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</si>
  <si>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</si>
  <si>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</si>
  <si>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</si>
  <si>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</si>
  <si>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</si>
  <si>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</si>
  <si>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</si>
  <si>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</si>
  <si>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</si>
  <si>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</si>
  <si>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</si>
  <si>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</si>
  <si>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</si>
  <si>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</si>
  <si>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</si>
  <si>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</si>
  <si>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</si>
  <si>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</si>
  <si>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</si>
  <si>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</si>
  <si>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</si>
  <si>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</si>
  <si>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</si>
  <si>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</si>
  <si>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</si>
  <si>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</si>
  <si>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</si>
  <si>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</si>
  <si>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</si>
  <si>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</si>
  <si>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</si>
  <si>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</si>
  <si>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</si>
  <si>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</si>
  <si>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</si>
  <si>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</si>
  <si>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</si>
  <si>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</si>
  <si>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</si>
  <si>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</si>
  <si>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</si>
  <si>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</si>
  <si>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</si>
  <si>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</si>
  <si>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</si>
  <si>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</si>
  <si>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</si>
  <si>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</si>
  <si>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</si>
  <si>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</si>
  <si>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</si>
  <si>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</si>
  <si>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</si>
  <si>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</si>
  <si>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</si>
  <si>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</si>
  <si>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</si>
  <si>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</si>
  <si>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</si>
  <si>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</si>
  <si>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</si>
  <si>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</si>
  <si>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</si>
  <si>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</si>
  <si>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</si>
  <si>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</si>
  <si>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</si>
  <si>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</si>
  <si>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</si>
  <si>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</si>
  <si>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</si>
  <si>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</si>
  <si>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</si>
  <si>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</si>
  <si>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</si>
  <si>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</si>
  <si>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</si>
  <si>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</si>
  <si>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</si>
  <si>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</si>
  <si>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</si>
  <si>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</si>
  <si>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</si>
  <si>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</si>
  <si>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</si>
  <si>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</si>
  <si>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</si>
  <si>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</si>
  <si>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</si>
  <si>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</si>
  <si>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</si>
  <si>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</si>
  <si>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</si>
  <si>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</si>
  <si>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</si>
  <si>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</si>
  <si>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</si>
  <si>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</si>
  <si>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</si>
  <si>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</si>
  <si>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</si>
  <si>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</si>
  <si>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</si>
  <si>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</si>
  <si>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</si>
  <si>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</si>
  <si>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</si>
  <si>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</si>
  <si>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</si>
  <si>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</si>
  <si>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</si>
  <si>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</si>
  <si>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</si>
  <si>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</si>
  <si>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</si>
  <si>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</si>
  <si>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</si>
  <si>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</si>
  <si>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</si>
  <si>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</si>
  <si>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</si>
  <si>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</si>
  <si>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</si>
  <si>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</si>
  <si>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</si>
  <si>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</si>
  <si>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</si>
  <si>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</si>
  <si>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</si>
  <si>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</si>
  <si>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</si>
  <si>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</si>
  <si>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</si>
  <si>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</si>
  <si>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</si>
  <si>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</si>
  <si>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</si>
  <si>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</si>
  <si>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</si>
  <si>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</si>
  <si>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</si>
  <si>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</si>
  <si>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</si>
  <si>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</si>
  <si>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</si>
  <si>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</si>
  <si>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</si>
  <si>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</si>
  <si>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</si>
  <si>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</si>
  <si>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</si>
  <si>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</si>
  <si>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</si>
  <si>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</si>
  <si>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</si>
  <si>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</si>
  <si>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</si>
  <si>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</si>
  <si>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</si>
  <si>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</si>
  <si>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</si>
  <si>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</si>
  <si>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</si>
  <si>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</si>
  <si>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</si>
  <si>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</si>
  <si>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</si>
  <si>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</si>
  <si>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</si>
  <si>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</si>
  <si>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</si>
  <si>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</si>
  <si>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</si>
  <si>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</si>
  <si>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</si>
  <si>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</si>
  <si>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</si>
  <si>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</si>
  <si>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</si>
  <si>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</si>
  <si>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</si>
  <si>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</si>
  <si>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</si>
  <si>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</si>
  <si>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</si>
  <si>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</si>
  <si>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</si>
  <si>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</si>
  <si>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</si>
  <si>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</si>
  <si>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</si>
  <si>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</si>
  <si>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</si>
  <si>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</si>
  <si>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</si>
  <si>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</si>
  <si>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</si>
  <si>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</si>
  <si>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</si>
  <si>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</si>
  <si>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</si>
  <si>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</si>
  <si>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</si>
  <si>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</si>
  <si>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</si>
  <si>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</si>
  <si>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</si>
  <si>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</si>
  <si>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</si>
  <si>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</si>
  <si>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</si>
  <si>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</si>
  <si>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</si>
  <si>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</si>
  <si>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</si>
  <si>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</si>
  <si>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</si>
  <si>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</si>
  <si>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</si>
  <si>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</si>
  <si>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</si>
  <si>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</si>
  <si>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</si>
  <si>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</si>
  <si>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</si>
  <si>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</si>
  <si>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</si>
  <si>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</si>
  <si>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</si>
  <si>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</si>
  <si>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</si>
  <si>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</si>
  <si>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</si>
  <si>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</si>
  <si>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</si>
  <si>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</si>
  <si>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</si>
  <si>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</si>
  <si>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</si>
  <si>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</si>
  <si>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</si>
  <si>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</si>
  <si>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</si>
  <si>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</si>
  <si>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</si>
  <si>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</si>
  <si>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</si>
  <si>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</si>
  <si>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</si>
  <si>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</si>
  <si>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</si>
  <si>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</si>
  <si>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</si>
  <si>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</si>
  <si>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</si>
  <si>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</si>
  <si>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</si>
  <si>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</si>
  <si>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</si>
  <si>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</si>
  <si>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</si>
  <si>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</si>
  <si>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</si>
  <si>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</si>
  <si>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</si>
  <si>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</si>
  <si>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</si>
  <si>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</si>
  <si>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</si>
  <si>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</si>
  <si>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</si>
  <si>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</si>
  <si>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</si>
  <si>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</si>
  <si>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</si>
  <si>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</si>
  <si>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</si>
  <si>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</si>
  <si>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</si>
  <si>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</si>
  <si>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</si>
  <si>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</si>
  <si>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</si>
  <si>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</si>
  <si>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</si>
  <si>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</si>
  <si>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</si>
  <si>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</si>
  <si>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</si>
  <si>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</si>
  <si>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</si>
  <si>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</si>
  <si>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</si>
  <si>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</si>
  <si>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</si>
  <si>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</si>
  <si>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</si>
  <si>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</si>
  <si>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</si>
  <si>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</si>
  <si>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</si>
  <si>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</si>
  <si>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</si>
  <si>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</si>
  <si>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</si>
  <si>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</si>
  <si>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</si>
  <si>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</si>
  <si>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</si>
  <si>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</si>
  <si>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</si>
  <si>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</si>
  <si>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</si>
  <si>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</si>
  <si>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</si>
  <si>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</si>
  <si>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</si>
  <si>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</si>
  <si>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</si>
  <si>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</si>
  <si>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</si>
  <si>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</si>
  <si>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</si>
  <si>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</si>
  <si>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</si>
  <si>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</si>
  <si>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</si>
  <si>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</si>
  <si>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</si>
  <si>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</si>
  <si>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</si>
  <si>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</si>
  <si>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</si>
  <si>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</si>
  <si>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</si>
  <si>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</si>
  <si>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</si>
  <si>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</si>
  <si>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</si>
  <si>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</si>
  <si>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</si>
  <si>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</si>
  <si>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</si>
  <si>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</si>
  <si>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</si>
  <si>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</si>
  <si>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</si>
  <si>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</si>
  <si>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</si>
  <si>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</si>
  <si>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</si>
  <si>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</si>
  <si>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</si>
  <si>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</si>
  <si>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</si>
  <si>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</si>
  <si>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</si>
  <si>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</si>
  <si>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</si>
  <si>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</si>
  <si>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</si>
  <si>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</si>
  <si>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</si>
  <si>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</si>
  <si>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</si>
  <si>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</si>
  <si>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</si>
  <si>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</si>
  <si>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</si>
  <si>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</si>
  <si>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</si>
  <si>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</si>
  <si>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</si>
  <si>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</si>
  <si>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</si>
  <si>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</si>
  <si>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</si>
  <si>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</si>
  <si>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</si>
  <si>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</si>
  <si>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</si>
  <si>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</si>
  <si>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</si>
  <si>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</si>
  <si>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</si>
  <si>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</si>
  <si>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</si>
  <si>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</si>
  <si>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</si>
  <si>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</si>
  <si>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</si>
  <si>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</si>
  <si>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</si>
  <si>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</si>
  <si>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</si>
  <si>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</si>
  <si>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</si>
  <si>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</si>
  <si>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</si>
  <si>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</si>
  <si>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</si>
  <si>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</si>
  <si>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</si>
  <si>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</si>
  <si>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</si>
  <si>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</si>
  <si>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</si>
  <si>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</si>
  <si>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</si>
  <si>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</si>
  <si>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</si>
  <si>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</si>
  <si>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</si>
  <si>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</si>
  <si>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</si>
  <si>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</si>
  <si>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</si>
  <si>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</si>
  <si>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</si>
  <si>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</si>
  <si>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</si>
  <si>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</si>
  <si>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</si>
  <si>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</si>
  <si>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</si>
  <si>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</si>
  <si>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</si>
  <si>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</si>
  <si>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</si>
  <si>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</si>
  <si>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</si>
  <si>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</si>
  <si>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</si>
  <si>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</si>
  <si>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</si>
  <si>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</si>
  <si>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</si>
  <si>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</si>
  <si>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</si>
  <si>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</si>
  <si>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</si>
  <si>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</si>
  <si>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</si>
  <si>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</si>
  <si>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</si>
  <si>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</si>
  <si>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</si>
  <si>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</si>
  <si>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</si>
  <si>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</si>
  <si>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</si>
  <si>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</si>
  <si>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</si>
  <si>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</si>
  <si>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</si>
  <si>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</si>
  <si>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</si>
  <si>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</si>
  <si>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</si>
  <si>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</si>
  <si>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</si>
  <si>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</si>
  <si>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</si>
  <si>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</si>
  <si>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</si>
  <si>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</si>
  <si>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</si>
  <si>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</si>
  <si>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</si>
  <si>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</si>
  <si>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</si>
  <si>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</si>
  <si>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</si>
  <si>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</si>
  <si>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</si>
  <si>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</si>
  <si>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</si>
  <si>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</si>
  <si>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</si>
  <si>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</si>
  <si>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</si>
  <si>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</si>
  <si>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</si>
  <si>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</si>
  <si>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</si>
  <si>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</si>
  <si>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</si>
  <si>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</si>
  <si>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</si>
  <si>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</si>
  <si>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</si>
  <si>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</si>
  <si>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</si>
  <si>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</si>
  <si>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</si>
  <si>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</si>
  <si>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</si>
  <si>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</si>
  <si>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</si>
  <si>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</si>
  <si>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</si>
  <si>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</si>
  <si>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</si>
  <si>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</si>
  <si>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</si>
  <si>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</si>
  <si>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</si>
  <si>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</si>
  <si>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</si>
  <si>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</si>
  <si>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</si>
  <si>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</si>
  <si>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</si>
  <si>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</si>
  <si>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</si>
  <si>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</si>
  <si>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</si>
  <si>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</si>
  <si>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</si>
  <si>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</si>
  <si>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</si>
  <si>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</si>
  <si>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</si>
  <si>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</si>
  <si>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</si>
  <si>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</si>
  <si>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</si>
  <si>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</si>
  <si>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</si>
  <si>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</si>
  <si>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</si>
  <si>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</si>
  <si>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</si>
  <si>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</si>
  <si>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</si>
  <si>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</si>
  <si>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</si>
  <si>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</si>
  <si>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</si>
  <si>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</si>
  <si>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</si>
  <si>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</si>
  <si>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</si>
  <si>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</si>
  <si>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</si>
  <si>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</si>
  <si>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</si>
  <si>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</si>
  <si>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</si>
  <si>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</si>
  <si>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</si>
  <si>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</si>
  <si>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</si>
  <si>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</si>
  <si>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</si>
  <si>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</si>
  <si>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</si>
  <si>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</si>
  <si>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</si>
  <si>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</si>
  <si>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</si>
  <si>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</si>
  <si>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</si>
  <si>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</si>
  <si>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</si>
  <si>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</si>
  <si>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</si>
  <si>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</si>
  <si>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</si>
  <si>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</si>
  <si>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</si>
  <si>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</si>
  <si>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</si>
  <si>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</si>
  <si>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</si>
  <si>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</si>
  <si>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</si>
  <si>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</si>
  <si>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</si>
  <si>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</si>
  <si>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</si>
  <si>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</si>
  <si>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</si>
  <si>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</si>
  <si>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</si>
  <si>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</si>
  <si>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</si>
  <si>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</si>
  <si>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</si>
  <si>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</si>
  <si>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</si>
  <si>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</si>
  <si>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</si>
  <si>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</si>
  <si>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</si>
  <si>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</si>
  <si>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</si>
  <si>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</si>
  <si>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</si>
  <si>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</si>
  <si>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</si>
  <si>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</si>
  <si>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</si>
  <si>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</si>
  <si>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</si>
  <si>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</si>
  <si>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</si>
  <si>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</si>
  <si>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</si>
  <si>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</si>
  <si>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</si>
  <si>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</si>
  <si>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</si>
  <si>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</si>
  <si>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</si>
  <si>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</si>
  <si>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</si>
  <si>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</si>
  <si>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</si>
  <si>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</si>
  <si>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</si>
  <si>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</si>
  <si>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</si>
  <si>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</si>
  <si>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</si>
  <si>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</si>
  <si>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</si>
  <si>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</si>
  <si>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</si>
  <si>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</si>
  <si>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</si>
  <si>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</si>
  <si>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</si>
  <si>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</si>
  <si>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</si>
  <si>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</si>
  <si>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</si>
  <si>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</si>
  <si>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</si>
  <si>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</si>
  <si>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</si>
  <si>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</si>
  <si>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</si>
  <si>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</si>
  <si>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</si>
  <si>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</si>
  <si>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</si>
  <si>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</si>
  <si>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</si>
  <si>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</si>
  <si>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</si>
  <si>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</si>
  <si>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</si>
  <si>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</si>
  <si>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</si>
  <si>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</si>
  <si>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</si>
  <si>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</si>
  <si>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</si>
  <si>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</si>
  <si>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</si>
  <si>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</si>
  <si>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</si>
  <si>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</si>
  <si>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</si>
  <si>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</si>
  <si>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</si>
  <si>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</si>
  <si>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</si>
  <si>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</si>
  <si>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</si>
  <si>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</si>
  <si>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</si>
  <si>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</si>
  <si>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</si>
  <si>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</si>
  <si>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</si>
  <si>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</si>
  <si>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</si>
  <si>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</si>
  <si>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</si>
  <si>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</si>
  <si>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</si>
  <si>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</si>
  <si>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</si>
  <si>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</si>
  <si>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</si>
  <si>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</si>
  <si>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</si>
  <si>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</si>
  <si>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</si>
  <si>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</si>
  <si>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</si>
  <si>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</si>
  <si>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</si>
  <si>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</si>
  <si>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</si>
  <si>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</si>
  <si>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</si>
  <si>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</si>
  <si>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</si>
  <si>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</si>
  <si>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</si>
  <si>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</si>
  <si>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</si>
  <si>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</si>
  <si>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</si>
  <si>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</si>
  <si>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</si>
  <si>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</si>
  <si>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</si>
  <si>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</si>
  <si>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</si>
  <si>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</si>
  <si>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</si>
  <si>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</si>
  <si>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</si>
  <si>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</si>
  <si>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</si>
  <si>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</si>
  <si>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</si>
  <si>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</si>
  <si>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</si>
  <si>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</si>
  <si>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</si>
  <si>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</si>
  <si>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</si>
  <si>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</si>
  <si>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</si>
  <si>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</si>
  <si>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</si>
  <si>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</si>
  <si>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</si>
  <si>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</si>
  <si>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</si>
  <si>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</si>
  <si>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</si>
  <si>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</si>
  <si>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</si>
  <si>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</si>
  <si>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</si>
  <si>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</si>
  <si>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</si>
  <si>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</si>
  <si>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</si>
  <si>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</si>
  <si>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</si>
  <si>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</si>
  <si>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</si>
  <si>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</si>
  <si>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</si>
  <si>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</si>
  <si>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</si>
  <si>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</si>
  <si>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</si>
  <si>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</si>
  <si>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</si>
  <si>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</si>
  <si>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</si>
  <si>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</si>
  <si>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</si>
  <si>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</si>
  <si>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</si>
  <si>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</si>
  <si>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</si>
  <si>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</si>
  <si>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</si>
  <si>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</si>
  <si>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</si>
  <si>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</si>
  <si>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</si>
  <si>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</si>
  <si>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</si>
  <si>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</si>
  <si>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</si>
  <si>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</si>
  <si>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</si>
  <si>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</si>
  <si>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</si>
  <si>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</si>
  <si>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</si>
  <si>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</si>
  <si>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</si>
  <si>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</si>
  <si>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</si>
  <si>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</si>
  <si>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</si>
  <si>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</si>
  <si>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</si>
  <si>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</si>
  <si>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</si>
  <si>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</si>
  <si>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</si>
  <si>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</si>
  <si>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</si>
  <si>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</si>
  <si>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</si>
  <si>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</si>
  <si>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</si>
  <si>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</si>
  <si>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</si>
  <si>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</si>
  <si>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</si>
  <si>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</si>
  <si>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</si>
  <si>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</si>
  <si>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</si>
  <si>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</si>
  <si>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</si>
  <si>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</si>
  <si>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</si>
  <si>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</si>
  <si>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</si>
  <si>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</si>
  <si>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</si>
  <si>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</si>
  <si>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</si>
  <si>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</si>
  <si>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</si>
  <si>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</si>
  <si>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</si>
  <si>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</si>
  <si>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</si>
  <si>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</si>
  <si>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</si>
  <si>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</si>
  <si>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</si>
  <si>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</si>
  <si>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</si>
  <si>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</si>
  <si>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</si>
  <si>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</si>
  <si>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</si>
  <si>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</si>
  <si>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</si>
  <si>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</si>
  <si>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</si>
  <si>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</si>
  <si>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</si>
  <si>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</si>
  <si>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</si>
  <si>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</si>
  <si>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</si>
  <si>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</si>
  <si>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</si>
  <si>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</si>
  <si>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</si>
  <si>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</si>
  <si>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</si>
  <si>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</si>
  <si>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</si>
  <si>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</si>
  <si>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</si>
  <si>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</si>
  <si>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</si>
  <si>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</si>
  <si>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</si>
  <si>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</si>
  <si>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</si>
  <si>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</si>
  <si>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</si>
  <si>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</si>
  <si>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</si>
  <si>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</si>
  <si>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</si>
  <si>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</si>
  <si>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</si>
  <si>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</si>
  <si>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</si>
  <si>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</si>
  <si>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</si>
  <si>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</si>
  <si>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</si>
  <si>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</si>
  <si>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</si>
  <si>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</si>
  <si>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</si>
  <si>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</si>
  <si>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</si>
  <si>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</si>
  <si>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</si>
  <si>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</si>
  <si>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</si>
  <si>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</si>
  <si>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</si>
  <si>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</si>
  <si>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</si>
  <si>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</si>
  <si>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</si>
  <si>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</si>
  <si>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</si>
  <si>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</si>
  <si>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</si>
  <si>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</si>
  <si>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</si>
  <si>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</si>
  <si>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</si>
  <si>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</si>
  <si>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</si>
  <si>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</si>
  <si>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</si>
  <si>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</si>
  <si>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</si>
  <si>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</si>
  <si>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</si>
  <si>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</si>
  <si>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</si>
  <si>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</si>
  <si>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</si>
  <si>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</si>
  <si>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</si>
  <si>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</si>
  <si>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</si>
  <si>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</si>
  <si>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</si>
  <si>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</si>
  <si>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</si>
  <si>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</si>
  <si>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</si>
  <si>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</si>
  <si>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</si>
  <si>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</si>
  <si>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</si>
  <si>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</si>
  <si>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</si>
  <si>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</si>
  <si>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</si>
  <si>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</si>
  <si>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</si>
  <si>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</si>
  <si>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</si>
  <si>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</si>
  <si>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</si>
  <si>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</si>
  <si>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</si>
  <si>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</si>
  <si>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</si>
  <si>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</si>
  <si>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</si>
  <si>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</si>
  <si>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</si>
  <si>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</si>
  <si>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</si>
  <si>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</si>
  <si>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</si>
  <si>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</si>
  <si>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</si>
  <si>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</si>
  <si>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</si>
  <si>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</si>
  <si>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</si>
  <si>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</si>
  <si>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</si>
  <si>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</si>
  <si>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</si>
  <si>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</si>
  <si>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</si>
  <si>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</si>
  <si>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</si>
  <si>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</si>
  <si>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</si>
  <si>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</si>
  <si>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</si>
  <si>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</si>
  <si>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</si>
  <si>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</si>
  <si>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</si>
  <si>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</si>
  <si>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</si>
  <si>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</si>
  <si>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</si>
  <si>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</si>
  <si>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</si>
  <si>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</si>
  <si>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</si>
  <si>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</si>
  <si>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</si>
  <si>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</si>
  <si>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</si>
  <si>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</si>
  <si>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</si>
  <si>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</si>
  <si>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</si>
  <si>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</si>
  <si>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</si>
  <si>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</si>
  <si>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</si>
  <si>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</si>
  <si>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</si>
  <si>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</si>
  <si>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</si>
  <si>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</si>
  <si>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</si>
  <si>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</si>
  <si>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</si>
  <si>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</si>
  <si>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</si>
  <si>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</si>
  <si>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</si>
  <si>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</si>
  <si>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</si>
  <si>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</si>
  <si>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</si>
  <si>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</si>
  <si>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</si>
  <si>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</si>
  <si>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</si>
  <si>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</si>
  <si>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</si>
  <si>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</si>
  <si>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</si>
  <si>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</si>
  <si>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</si>
  <si>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</si>
  <si>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</si>
  <si>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</si>
  <si>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</si>
  <si>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</si>
  <si>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</si>
  <si>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</si>
  <si>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</si>
  <si>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</si>
  <si>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</si>
  <si>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</si>
  <si>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</si>
  <si>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</si>
  <si>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</si>
  <si>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</si>
  <si>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</si>
  <si>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</si>
  <si>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</si>
  <si>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</si>
  <si>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</si>
  <si>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</si>
  <si>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</si>
  <si>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</si>
  <si>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</si>
  <si>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</si>
  <si>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</si>
  <si>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</si>
  <si>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</si>
  <si>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</si>
  <si>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</si>
  <si>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</si>
  <si>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</si>
  <si>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</si>
  <si>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</si>
  <si>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</si>
  <si>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</si>
  <si>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</si>
  <si>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</si>
  <si>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</si>
  <si>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</si>
  <si>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</si>
  <si>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</si>
  <si>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</si>
  <si>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</si>
  <si>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</si>
  <si>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</si>
  <si>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</si>
  <si>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</si>
  <si>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</si>
  <si>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</si>
  <si>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</si>
  <si>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</si>
  <si>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</si>
  <si>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</si>
  <si>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</si>
  <si>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</si>
  <si>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</si>
  <si>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</si>
  <si>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</si>
  <si>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</si>
  <si>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</si>
  <si>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</si>
  <si>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</si>
  <si>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</si>
  <si>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</si>
  <si>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</si>
  <si>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</si>
  <si>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</si>
  <si>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</si>
  <si>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</si>
  <si>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</si>
  <si>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</si>
  <si>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</si>
  <si>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</si>
  <si>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</si>
  <si>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</si>
  <si>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</si>
  <si>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</si>
  <si>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</si>
  <si>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</si>
  <si>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</si>
  <si>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</si>
  <si>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</si>
  <si>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</si>
  <si>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</si>
  <si>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</si>
  <si>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</si>
  <si>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</si>
  <si>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</si>
  <si>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</si>
  <si>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</si>
  <si>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</si>
  <si>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</si>
  <si>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</si>
  <si>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</si>
  <si>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</si>
  <si>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</si>
  <si>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</si>
  <si>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</si>
  <si>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</si>
  <si>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</si>
  <si>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</si>
  <si>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</si>
  <si>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</si>
  <si>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</si>
  <si>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</si>
  <si>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</si>
  <si>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</si>
  <si>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</si>
  <si>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</si>
  <si>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</si>
  <si>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</si>
  <si>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</si>
  <si>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</si>
  <si>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</si>
  <si>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</si>
  <si>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</si>
  <si>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</si>
  <si>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</si>
  <si>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</si>
  <si>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</si>
  <si>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</si>
  <si>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</si>
  <si>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</si>
  <si>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</si>
  <si>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</si>
  <si>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</si>
  <si>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</si>
  <si>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</si>
  <si>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</si>
  <si>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</si>
  <si>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</si>
  <si>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</si>
  <si>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</si>
  <si>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</si>
  <si>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</si>
  <si>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</si>
  <si>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</si>
  <si>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</si>
  <si>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</si>
  <si>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</si>
  <si>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</si>
  <si>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</si>
  <si>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</si>
  <si>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</si>
  <si>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</si>
  <si>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</si>
  <si>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</si>
  <si>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</si>
  <si>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</si>
  <si>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</si>
  <si>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</si>
  <si>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</si>
  <si>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</si>
  <si>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</si>
  <si>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</si>
  <si>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</si>
  <si>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</si>
  <si>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</si>
  <si>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</si>
  <si>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</si>
  <si>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</si>
  <si>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</si>
  <si>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</si>
  <si>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</si>
  <si>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</si>
  <si>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</si>
  <si>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</si>
  <si>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</si>
  <si>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</si>
  <si>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</si>
  <si>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</si>
  <si>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</si>
  <si>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</si>
  <si>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</si>
  <si>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</si>
  <si>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</si>
  <si>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</si>
  <si>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</si>
  <si>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</si>
  <si>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</si>
  <si>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</si>
  <si>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</si>
  <si>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</si>
  <si>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</si>
  <si>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</si>
  <si>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</si>
  <si>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</si>
  <si>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</si>
  <si>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</si>
  <si>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</si>
  <si>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</si>
  <si>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</si>
  <si>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</si>
  <si>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</si>
  <si>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</si>
  <si>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</si>
  <si>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</si>
  <si>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</si>
  <si>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</si>
  <si>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</si>
  <si>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</si>
  <si>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</si>
  <si>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</si>
  <si>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</si>
  <si>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</si>
  <si>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</si>
  <si>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</si>
  <si>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</si>
  <si>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</si>
  <si>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</si>
  <si>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</si>
  <si>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</si>
  <si>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</si>
  <si>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</si>
  <si>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</si>
  <si>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</si>
  <si>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</si>
  <si>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</si>
  <si>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</si>
  <si>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</si>
  <si>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</si>
  <si>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</si>
  <si>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</si>
  <si>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</si>
  <si>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</si>
  <si>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</si>
  <si>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</si>
  <si>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</si>
  <si>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</si>
  <si>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</si>
  <si>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</si>
  <si>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</si>
  <si>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</si>
  <si>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</si>
  <si>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</si>
  <si>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</si>
  <si>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</si>
  <si>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</si>
  <si>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</si>
  <si>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</si>
  <si>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</si>
  <si>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</si>
  <si>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</si>
  <si>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</si>
  <si>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</si>
  <si>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</si>
  <si>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</si>
  <si>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</si>
  <si>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</si>
  <si>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</si>
  <si>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</si>
  <si>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</si>
  <si>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</si>
  <si>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</si>
  <si>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</si>
  <si>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</si>
  <si>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</si>
  <si>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</si>
  <si>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</si>
  <si>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</si>
  <si>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</si>
  <si>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</si>
  <si>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</si>
  <si>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</si>
  <si>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</si>
  <si>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</si>
  <si>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</si>
  <si>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</si>
  <si>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</si>
  <si>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</si>
  <si>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</si>
  <si>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</si>
  <si>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</si>
  <si>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</si>
  <si>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</si>
  <si>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</si>
  <si>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</si>
  <si>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</si>
  <si>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</si>
  <si>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</si>
  <si>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</si>
  <si>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</si>
  <si>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</si>
  <si>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</si>
  <si>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</si>
  <si>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</si>
  <si>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</si>
  <si>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</si>
  <si>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</si>
  <si>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</si>
  <si>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</si>
  <si>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</si>
  <si>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</si>
  <si>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</si>
  <si>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</si>
  <si>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</si>
  <si>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</si>
  <si>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</si>
  <si>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</si>
  <si>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</si>
  <si>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</si>
  <si>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</si>
  <si>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</si>
  <si>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</si>
  <si>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</si>
  <si>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</si>
  <si>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</si>
  <si>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</si>
  <si>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</si>
  <si>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</si>
  <si>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</si>
  <si>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</si>
  <si>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</si>
  <si>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</si>
  <si>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</si>
  <si>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</si>
  <si>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</si>
  <si>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</si>
  <si>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</si>
  <si>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</si>
  <si>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</si>
  <si>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</si>
  <si>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</si>
  <si>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</si>
  <si>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</si>
  <si>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</si>
  <si>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</si>
  <si>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</si>
  <si>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</si>
  <si>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</si>
  <si>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</si>
  <si>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</si>
  <si>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</si>
  <si>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</si>
  <si>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</si>
  <si>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</si>
  <si>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</si>
  <si>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</si>
  <si>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</si>
  <si>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</si>
  <si>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</si>
  <si>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</si>
  <si>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</si>
  <si>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</si>
  <si>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</si>
  <si>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</si>
  <si>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</si>
  <si>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</si>
  <si>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</si>
  <si>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</si>
  <si>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</si>
  <si>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</si>
  <si>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</si>
  <si>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</si>
  <si>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</si>
  <si>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</si>
  <si>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</si>
  <si>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</si>
  <si>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</si>
  <si>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</si>
  <si>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</si>
  <si>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</si>
  <si>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</si>
  <si>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</si>
  <si>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</si>
  <si>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</si>
  <si>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</si>
  <si>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</si>
  <si>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</si>
  <si>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</si>
  <si>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</si>
  <si>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</si>
  <si>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</si>
  <si>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</si>
  <si>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</si>
  <si>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</si>
  <si>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</si>
  <si>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</si>
  <si>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</si>
  <si>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</si>
  <si>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</si>
  <si>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</si>
  <si>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</si>
  <si>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</si>
  <si>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</si>
  <si>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</si>
  <si>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</si>
  <si>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</si>
  <si>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</si>
  <si>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</si>
  <si>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</si>
  <si>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</si>
  <si>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</si>
  <si>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</si>
  <si>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</si>
  <si>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</si>
  <si>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</si>
  <si>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</si>
  <si>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</si>
  <si>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</si>
  <si>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</si>
  <si>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</si>
  <si>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</si>
  <si>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</si>
  <si>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</si>
  <si>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</si>
  <si>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</si>
  <si>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</si>
  <si>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</si>
  <si>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</si>
  <si>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</si>
  <si>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</si>
  <si>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</si>
  <si>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</si>
  <si>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</si>
  <si>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</si>
  <si>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</si>
  <si>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</si>
  <si>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</si>
  <si>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</si>
  <si>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</si>
  <si>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</si>
  <si>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</si>
  <si>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</si>
  <si>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</si>
  <si>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</si>
  <si>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</si>
  <si>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</si>
  <si>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</si>
  <si>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</si>
  <si>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</si>
  <si>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</si>
  <si>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</si>
  <si>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</si>
  <si>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</si>
  <si>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</si>
  <si>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</si>
  <si>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</si>
  <si>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</si>
  <si>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</si>
  <si>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</si>
  <si>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</si>
  <si>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</si>
  <si>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</si>
  <si>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</si>
  <si>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</si>
  <si>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</si>
  <si>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</si>
  <si>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</si>
  <si>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</si>
  <si>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</si>
  <si>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</si>
  <si>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</si>
  <si>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</si>
  <si>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</si>
  <si>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</si>
  <si>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</si>
  <si>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</si>
  <si>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</si>
  <si>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</si>
  <si>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</si>
  <si>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</si>
  <si>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</si>
  <si>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</si>
  <si>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</si>
  <si>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</si>
  <si>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</si>
  <si>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</si>
  <si>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</si>
  <si>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</si>
  <si>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</si>
  <si>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</si>
  <si>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</si>
  <si>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</si>
  <si>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</si>
  <si>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</si>
  <si>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</si>
  <si>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</si>
  <si>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</si>
  <si>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</si>
  <si>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</si>
  <si>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</si>
  <si>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</si>
  <si>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</si>
  <si>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</si>
  <si>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</si>
  <si>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</si>
  <si>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</si>
  <si>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</si>
  <si>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</si>
  <si>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</si>
  <si>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</si>
  <si>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</si>
  <si>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</si>
  <si>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</si>
  <si>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</si>
  <si>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</si>
  <si>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</si>
  <si>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</si>
  <si>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</si>
  <si>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</si>
  <si>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</si>
  <si>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</si>
  <si>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</si>
  <si>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</si>
  <si>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</si>
  <si>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</si>
  <si>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</si>
  <si>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</si>
  <si>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</si>
  <si>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</si>
  <si>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</si>
  <si>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</si>
  <si>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</si>
  <si>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</si>
  <si>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</si>
  <si>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</si>
  <si>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</si>
  <si>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</si>
  <si>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</si>
  <si>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</si>
  <si>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</si>
  <si>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</si>
  <si>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</si>
  <si>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</si>
  <si>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</si>
  <si>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</si>
  <si>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</si>
  <si>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</si>
  <si>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</si>
  <si>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</si>
  <si>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</si>
  <si>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</si>
  <si>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</si>
  <si>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</si>
  <si>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</si>
  <si>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</si>
  <si>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</si>
  <si>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</si>
  <si>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</si>
  <si>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</si>
  <si>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</si>
  <si>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</si>
  <si>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</si>
  <si>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</si>
  <si>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</si>
  <si>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</si>
  <si>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</si>
  <si>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</si>
  <si>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</si>
  <si>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</si>
  <si>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</si>
  <si>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</si>
  <si>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</si>
  <si>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</si>
  <si>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</si>
  <si>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</si>
  <si>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</si>
  <si>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</si>
  <si>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</si>
  <si>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</si>
  <si>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</si>
  <si>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</si>
  <si>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</si>
  <si>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</si>
  <si>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</si>
  <si>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</si>
  <si>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</si>
  <si>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</si>
  <si>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</si>
  <si>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</si>
  <si>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</si>
  <si>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</si>
  <si>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</si>
  <si>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</si>
  <si>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</si>
  <si>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</si>
  <si>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</si>
  <si>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</si>
  <si>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</si>
  <si>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</si>
  <si>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</si>
  <si>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</si>
  <si>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</si>
  <si>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</si>
  <si>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</si>
  <si>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</si>
  <si>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</si>
  <si>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</si>
  <si>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</si>
  <si>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</si>
  <si>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</si>
  <si>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</si>
  <si>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</si>
  <si>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</si>
  <si>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</si>
  <si>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</si>
  <si>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</si>
  <si>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</si>
  <si>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</si>
  <si>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</si>
  <si>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</si>
  <si>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</si>
  <si>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</si>
  <si>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</si>
  <si>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</si>
  <si>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</si>
  <si>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</si>
  <si>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</si>
  <si>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</si>
  <si>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</si>
  <si>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</si>
  <si>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</si>
  <si>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</si>
  <si>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</si>
  <si>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</si>
  <si>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</si>
  <si>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</si>
  <si>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</si>
  <si>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</si>
  <si>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</si>
  <si>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</si>
  <si>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</si>
  <si>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</si>
  <si>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</si>
  <si>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</si>
  <si>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</si>
  <si>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</si>
  <si>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</si>
  <si>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</si>
  <si>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</si>
  <si>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</si>
  <si>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</si>
  <si>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</si>
  <si>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</si>
  <si>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</si>
  <si>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</si>
  <si>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</si>
  <si>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</si>
  <si>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</si>
  <si>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</si>
  <si>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</si>
  <si>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</si>
  <si>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</si>
  <si>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</si>
  <si>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</si>
  <si>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</si>
  <si>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</si>
  <si>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</si>
  <si>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</si>
  <si>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</si>
  <si>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</si>
  <si>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</si>
  <si>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</si>
  <si>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</si>
  <si>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</si>
  <si>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</si>
  <si>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</si>
  <si>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</si>
  <si>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</si>
  <si>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</si>
  <si>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</si>
  <si>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</si>
  <si>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</si>
  <si>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</si>
  <si>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</si>
  <si>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</si>
  <si>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</si>
  <si>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</si>
  <si>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</si>
  <si>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</si>
  <si>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</si>
  <si>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</si>
  <si>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</si>
  <si>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</si>
  <si>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</si>
  <si>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</si>
  <si>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</si>
  <si>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</si>
  <si>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</si>
  <si>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</si>
  <si>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</si>
  <si>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</si>
  <si>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</si>
  <si>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</si>
  <si>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</si>
  <si>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</si>
  <si>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</si>
  <si>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</si>
  <si>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</si>
  <si>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</si>
  <si>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</si>
  <si>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</si>
  <si>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</si>
  <si>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</si>
  <si>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</si>
  <si>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</si>
  <si>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</si>
  <si>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</si>
  <si>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</si>
  <si>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</si>
  <si>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</si>
  <si>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</si>
  <si>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</si>
  <si>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</si>
  <si>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</si>
  <si>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</si>
  <si>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</si>
  <si>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</si>
  <si>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</si>
  <si>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</si>
  <si>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</si>
  <si>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</si>
  <si>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</si>
  <si>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</si>
  <si>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</si>
  <si>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</si>
  <si>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</si>
  <si>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</si>
  <si>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</si>
  <si>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</si>
  <si>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</si>
  <si>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</si>
  <si>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</si>
  <si>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</si>
  <si>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</si>
  <si>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</si>
  <si>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</si>
  <si>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</si>
  <si>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</si>
  <si>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</si>
  <si>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</si>
  <si>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</si>
  <si>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</si>
  <si>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</si>
  <si>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</si>
  <si>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</si>
  <si>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</si>
  <si>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</si>
  <si>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</si>
  <si>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</si>
  <si>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</si>
  <si>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</si>
  <si>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</si>
  <si>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</si>
  <si>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</si>
  <si>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</si>
  <si>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</si>
  <si>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</si>
  <si>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</si>
  <si>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</si>
  <si>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</si>
  <si>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</si>
  <si>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</si>
  <si>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</si>
  <si>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</si>
  <si>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</si>
  <si>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</si>
  <si>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</si>
  <si>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</si>
  <si>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</si>
  <si>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</si>
  <si>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</si>
  <si>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</si>
  <si>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</si>
  <si>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</si>
  <si>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</si>
  <si>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</si>
  <si>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</si>
  <si>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</si>
  <si>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</si>
  <si>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</si>
  <si>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</si>
  <si>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</si>
  <si>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</si>
  <si>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</si>
  <si>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</si>
  <si>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</si>
  <si>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</si>
  <si>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</si>
  <si>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</si>
  <si>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</si>
  <si>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</si>
  <si>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</si>
  <si>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</si>
  <si>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</si>
  <si>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</si>
  <si>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</si>
  <si>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</si>
  <si>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</si>
  <si>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</si>
  <si>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</si>
  <si>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</si>
  <si>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</si>
  <si>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</si>
  <si>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</si>
  <si>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</si>
  <si>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</si>
  <si>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</si>
  <si>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</si>
  <si>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</si>
  <si>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</si>
  <si>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</si>
  <si>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</si>
  <si>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</si>
  <si>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</si>
  <si>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</si>
  <si>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</si>
  <si>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</si>
  <si>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</si>
  <si>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</si>
  <si>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</si>
  <si>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</si>
  <si>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</si>
  <si>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</si>
  <si>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</si>
  <si>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</si>
  <si>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</si>
  <si>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</si>
  <si>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</si>
  <si>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</si>
  <si>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</si>
  <si>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</si>
  <si>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</si>
  <si>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</si>
  <si>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</si>
  <si>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</si>
  <si>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</si>
  <si>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</si>
  <si>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</si>
  <si>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</si>
  <si>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</si>
  <si>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</si>
  <si>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</si>
  <si>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</si>
  <si>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</si>
  <si>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</si>
  <si>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</si>
  <si>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</si>
  <si>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</si>
  <si>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</si>
  <si>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</si>
  <si>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</si>
  <si>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</si>
  <si>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</si>
  <si>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</si>
  <si>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</si>
  <si>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</si>
  <si>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</si>
  <si>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</si>
  <si>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</si>
  <si>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</si>
  <si>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</si>
  <si>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</si>
  <si>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</si>
  <si>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</si>
  <si>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</si>
  <si>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</si>
  <si>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</si>
  <si>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</si>
  <si>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</si>
  <si>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</si>
  <si>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</si>
  <si>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</si>
  <si>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</si>
  <si>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</si>
  <si>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</si>
  <si>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</si>
  <si>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</si>
  <si>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</si>
  <si>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</si>
  <si>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</si>
  <si>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</si>
  <si>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</si>
  <si>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</si>
  <si>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</si>
  <si>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</si>
  <si>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</si>
  <si>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</si>
  <si>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</si>
  <si>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</si>
  <si>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</si>
  <si>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</si>
  <si>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</si>
  <si>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</si>
  <si>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</si>
  <si>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</si>
  <si>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</si>
  <si>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</si>
  <si>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</si>
  <si>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</si>
  <si>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</si>
  <si>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</si>
  <si>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</si>
  <si>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</si>
  <si>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</si>
  <si>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</si>
  <si>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</si>
  <si>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</si>
  <si>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</si>
  <si>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</si>
  <si>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</si>
  <si>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</si>
  <si>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</si>
  <si>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</si>
  <si>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</si>
  <si>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</si>
  <si>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</si>
  <si>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</si>
  <si>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</si>
  <si>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</si>
  <si>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</si>
  <si>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</si>
  <si>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</si>
  <si>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</si>
  <si>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</si>
  <si>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</si>
  <si>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</si>
  <si>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</si>
  <si>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</si>
  <si>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</si>
  <si>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</si>
  <si>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</si>
  <si>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</si>
  <si>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</si>
  <si>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</si>
  <si>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</si>
  <si>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</si>
  <si>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</si>
  <si>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</si>
  <si>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</si>
  <si>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</si>
  <si>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</si>
  <si>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</si>
  <si>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</si>
  <si>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</si>
  <si>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</si>
  <si>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</si>
  <si>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</si>
  <si>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</si>
  <si>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</si>
  <si>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</si>
  <si>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</si>
  <si>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</si>
  <si>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</si>
  <si>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</si>
  <si>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</si>
  <si>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</si>
  <si>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</si>
  <si>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</si>
  <si>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</si>
  <si>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</si>
  <si>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</si>
  <si>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</si>
  <si>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</si>
  <si>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</si>
  <si>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</si>
  <si>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</si>
  <si>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</si>
  <si>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</si>
  <si>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</si>
  <si>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</si>
  <si>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</si>
  <si>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</si>
  <si>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</si>
  <si>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</si>
  <si>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</si>
  <si>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</si>
  <si>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</si>
  <si>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</si>
  <si>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</si>
  <si>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</si>
  <si>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</si>
  <si>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</si>
  <si>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</si>
  <si>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</si>
  <si>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</si>
  <si>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</si>
  <si>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</si>
  <si>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</si>
  <si>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</si>
  <si>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</si>
  <si>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</si>
  <si>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</si>
  <si>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</si>
  <si>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</si>
  <si>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</si>
  <si>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</si>
  <si>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</si>
  <si>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</si>
  <si>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</si>
  <si>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</si>
  <si>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</si>
  <si>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</si>
  <si>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</si>
  <si>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</si>
  <si>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</si>
  <si>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</si>
  <si>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</si>
  <si>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</si>
  <si>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</si>
  <si>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</si>
  <si>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</si>
  <si>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</si>
  <si>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</si>
  <si>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</si>
  <si>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</si>
  <si>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</si>
  <si>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</si>
  <si>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</si>
  <si>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</si>
  <si>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</si>
  <si>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</si>
  <si>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</si>
  <si>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</si>
  <si>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</si>
  <si>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</si>
  <si>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</si>
  <si>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</si>
  <si>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</si>
  <si>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</si>
  <si>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</si>
  <si>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</si>
  <si>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</si>
  <si>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</si>
  <si>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</si>
  <si>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</si>
  <si>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</si>
  <si>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</si>
  <si>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</si>
  <si>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</si>
  <si>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</si>
  <si>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</si>
  <si>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</si>
  <si>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</si>
  <si>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</si>
  <si>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</si>
  <si>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</si>
  <si>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</si>
  <si>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</si>
  <si>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</si>
  <si>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</si>
  <si>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</si>
  <si>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</si>
  <si>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</si>
  <si>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</si>
  <si>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</si>
  <si>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</si>
  <si>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</si>
  <si>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</si>
  <si>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</si>
  <si>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</si>
  <si>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</si>
  <si>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</si>
  <si>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</si>
  <si>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</si>
  <si>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</si>
  <si>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</si>
  <si>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</si>
  <si>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</si>
  <si>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</si>
  <si>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</si>
  <si>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</si>
  <si>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</si>
  <si>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</si>
  <si>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</si>
  <si>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</si>
  <si>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</si>
  <si>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</si>
  <si>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</si>
  <si>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</si>
  <si>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</si>
  <si>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</si>
  <si>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</si>
  <si>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</si>
  <si>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</si>
  <si>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</si>
  <si>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</si>
  <si>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</si>
  <si>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</si>
  <si>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</si>
  <si>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</si>
  <si>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</si>
  <si>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</si>
  <si>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</si>
  <si>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</si>
  <si>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</si>
  <si>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</si>
  <si>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</si>
  <si>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</si>
  <si>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</si>
  <si>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</si>
  <si>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</si>
  <si>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</si>
  <si>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</si>
  <si>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</si>
  <si>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</si>
  <si>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</si>
  <si>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</si>
  <si>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</si>
  <si>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</si>
  <si>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</si>
  <si>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</si>
  <si>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</si>
  <si>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</si>
  <si>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</si>
  <si>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</si>
  <si>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</si>
  <si>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</si>
  <si>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</si>
  <si>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</si>
  <si>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</si>
  <si>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</si>
  <si>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</si>
  <si>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</si>
  <si>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</si>
  <si>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</si>
  <si>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</si>
  <si>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</si>
  <si>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</si>
  <si>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</si>
  <si>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</si>
  <si>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</si>
  <si>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</si>
  <si>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</si>
  <si>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</si>
  <si>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</si>
  <si>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</si>
  <si>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</si>
  <si>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</si>
  <si>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</si>
  <si>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</si>
  <si>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</si>
  <si>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</si>
  <si>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</si>
  <si>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</si>
  <si>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</si>
  <si>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</si>
  <si>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</si>
  <si>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</si>
  <si>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</si>
  <si>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</si>
  <si>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</si>
  <si>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</si>
  <si>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</si>
  <si>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</si>
  <si>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</si>
  <si>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</si>
  <si>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</si>
  <si>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</si>
  <si>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</si>
  <si>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</si>
  <si>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</si>
  <si>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</si>
  <si>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</si>
  <si>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</si>
  <si>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</si>
  <si>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</si>
  <si>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</si>
  <si>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</si>
  <si>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</si>
  <si>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</si>
  <si>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</si>
  <si>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</si>
  <si>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</si>
  <si>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</si>
  <si>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</si>
  <si>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</si>
  <si>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</si>
  <si>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</si>
  <si>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</si>
  <si>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</si>
  <si>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</si>
  <si>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</si>
  <si>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</si>
  <si>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</si>
  <si>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</si>
  <si>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</si>
  <si>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</si>
  <si>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</si>
  <si>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</si>
  <si>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</si>
  <si>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</si>
  <si>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</si>
  <si>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</si>
  <si>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</si>
  <si>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</si>
  <si>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</si>
  <si>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</si>
  <si>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</si>
  <si>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</si>
  <si>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</si>
  <si>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</si>
  <si>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</si>
  <si>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</si>
  <si>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</si>
  <si>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</si>
  <si>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</si>
  <si>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</si>
  <si>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</si>
  <si>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</si>
  <si>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</si>
  <si>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</si>
  <si>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</si>
  <si>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</si>
  <si>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</si>
  <si>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</si>
  <si>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</si>
  <si>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</si>
  <si>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</si>
  <si>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</si>
  <si>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</si>
  <si>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</si>
  <si>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</si>
  <si>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</si>
  <si>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</si>
  <si>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</si>
  <si>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</si>
  <si>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</si>
  <si>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</si>
  <si>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</si>
  <si>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</si>
  <si>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</si>
  <si>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</si>
  <si>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</si>
  <si>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</si>
  <si>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</si>
  <si>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</si>
  <si>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</si>
  <si>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</si>
  <si>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</si>
  <si>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</si>
  <si>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</si>
  <si>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</si>
  <si>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</si>
  <si>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</si>
  <si>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</si>
  <si>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</si>
  <si>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</si>
  <si>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</si>
  <si>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</si>
  <si>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</si>
  <si>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</si>
  <si>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</si>
  <si>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</si>
  <si>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</si>
  <si>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</si>
  <si>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</si>
  <si>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</si>
  <si>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</si>
  <si>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</si>
  <si>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</si>
  <si>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</si>
  <si>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</si>
  <si>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</si>
  <si>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</si>
  <si>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</si>
  <si>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</si>
  <si>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</si>
  <si>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</si>
  <si>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</si>
  <si>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</si>
  <si>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</si>
  <si>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</si>
  <si>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</si>
  <si>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</si>
  <si>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</si>
  <si>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</si>
  <si>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</si>
  <si>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</si>
  <si>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</si>
  <si>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</si>
  <si>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</si>
  <si>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</si>
  <si>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</si>
  <si>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</si>
  <si>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</si>
  <si>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</si>
  <si>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</si>
  <si>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</si>
  <si>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</si>
  <si>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</si>
  <si>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</si>
  <si>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</si>
  <si>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</si>
  <si>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</si>
  <si>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</si>
  <si>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</si>
  <si>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</si>
  <si>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</si>
  <si>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</si>
  <si>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</si>
  <si>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</si>
  <si>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</si>
  <si>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</si>
  <si>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</si>
  <si>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</si>
  <si>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</si>
  <si>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</si>
  <si>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</si>
  <si>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</si>
  <si>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</si>
  <si>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</si>
  <si>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</si>
  <si>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</si>
  <si>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</si>
  <si>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</si>
  <si>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</si>
  <si>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</si>
  <si>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</si>
  <si>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</si>
  <si>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</si>
  <si>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</si>
  <si>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</si>
  <si>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</si>
  <si>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</si>
  <si>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</si>
  <si>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</si>
  <si>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</si>
  <si>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</si>
  <si>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</si>
  <si>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</si>
  <si>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</si>
  <si>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</si>
  <si>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</si>
  <si>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</si>
  <si>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</si>
  <si>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</si>
  <si>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</si>
  <si>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</si>
  <si>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</si>
  <si>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</si>
  <si>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</si>
  <si>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</si>
  <si>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</si>
  <si>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</si>
  <si>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</si>
  <si>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</si>
  <si>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</si>
  <si>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</si>
  <si>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</si>
  <si>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</si>
  <si>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</si>
  <si>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</si>
  <si>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</si>
  <si>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</si>
  <si>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</si>
  <si>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</si>
  <si>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</si>
  <si>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</si>
  <si>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</si>
  <si>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</si>
  <si>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</si>
  <si>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</si>
  <si>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</si>
  <si>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</si>
  <si>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</si>
  <si>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</si>
  <si>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</si>
  <si>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</si>
  <si>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</si>
  <si>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</si>
  <si>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</si>
  <si>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</si>
  <si>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</si>
  <si>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</si>
  <si>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</si>
  <si>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</si>
  <si>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</si>
  <si>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</si>
  <si>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</si>
  <si>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</si>
  <si>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</si>
  <si>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</si>
  <si>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</si>
  <si>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</si>
  <si>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</si>
  <si>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</si>
  <si>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</si>
  <si>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</si>
  <si>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</si>
  <si>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</si>
  <si>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</si>
  <si>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</si>
  <si>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</si>
  <si>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</si>
  <si>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</si>
  <si>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</si>
  <si>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</si>
  <si>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</si>
  <si>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</si>
  <si>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</si>
  <si>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</si>
  <si>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</si>
  <si>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</si>
  <si>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</si>
  <si>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</si>
  <si>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</si>
  <si>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</si>
  <si>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</si>
  <si>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</si>
  <si>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</si>
  <si>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</si>
  <si>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</si>
  <si>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</si>
  <si>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</si>
  <si>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</si>
  <si>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</si>
  <si>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</si>
  <si>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</si>
  <si>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</si>
  <si>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</si>
  <si>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</si>
  <si>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</si>
  <si>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</si>
  <si>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</si>
  <si>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</si>
  <si>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</si>
  <si>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</si>
  <si>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</si>
  <si>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</si>
  <si>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</si>
  <si>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</si>
  <si>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</si>
  <si>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</si>
  <si>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</si>
  <si>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</si>
  <si>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</si>
  <si>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</si>
  <si>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</si>
  <si>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</si>
  <si>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</si>
  <si>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</si>
  <si>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</si>
  <si>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</si>
  <si>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</si>
  <si>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</si>
  <si>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</si>
  <si>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</si>
  <si>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</si>
  <si>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</si>
  <si>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</si>
  <si>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</si>
  <si>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</si>
  <si>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</si>
  <si>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</si>
  <si>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</si>
  <si>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</si>
  <si>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</si>
  <si>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</si>
  <si>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</si>
  <si>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</si>
  <si>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</si>
  <si>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</si>
  <si>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</si>
  <si>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</si>
  <si>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</si>
  <si>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</si>
  <si>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</si>
  <si>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</si>
  <si>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</si>
  <si>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</si>
  <si>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</si>
  <si>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</si>
  <si>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</si>
  <si>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</si>
  <si>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</si>
  <si>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</si>
  <si>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</si>
  <si>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</si>
  <si>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</si>
  <si>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</si>
  <si>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</si>
  <si>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</si>
  <si>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</si>
  <si>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</si>
  <si>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</si>
  <si>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</si>
  <si>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</si>
  <si>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</si>
  <si>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</si>
  <si>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</si>
  <si>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</si>
  <si>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</si>
  <si>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</si>
  <si>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</si>
  <si>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</si>
  <si>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</si>
  <si>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</si>
  <si>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</si>
  <si>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</si>
  <si>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</si>
  <si>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</si>
  <si>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</si>
  <si>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</si>
  <si>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</si>
  <si>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</si>
  <si>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</si>
  <si>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</si>
  <si>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</si>
  <si>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</si>
  <si>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</si>
  <si>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</si>
  <si>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</si>
  <si>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</si>
  <si>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</si>
  <si>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</si>
  <si>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</si>
  <si>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</si>
  <si>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</si>
  <si>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</si>
  <si>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</si>
  <si>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</si>
  <si>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</si>
  <si>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</si>
  <si>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</si>
  <si>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</si>
  <si>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</si>
  <si>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</si>
  <si>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</si>
  <si>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</si>
  <si>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</si>
  <si>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</si>
  <si>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</si>
  <si>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</si>
  <si>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</si>
  <si>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</si>
  <si>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</si>
  <si>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</si>
  <si>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</si>
  <si>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</si>
  <si>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</si>
  <si>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</si>
  <si>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</si>
  <si>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</si>
  <si>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</si>
  <si>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</si>
  <si>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</si>
  <si>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</si>
  <si>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</si>
  <si>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</si>
  <si>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</si>
  <si>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</si>
  <si>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</si>
  <si>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</si>
  <si>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</si>
  <si>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</si>
  <si>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</si>
  <si>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</si>
  <si>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</si>
  <si>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</si>
  <si>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</si>
  <si>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</si>
  <si>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</si>
  <si>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</si>
  <si>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</si>
  <si>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</si>
  <si>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</si>
  <si>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</si>
  <si>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</si>
  <si>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</si>
  <si>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</si>
  <si>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</si>
  <si>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</si>
  <si>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</si>
  <si>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</si>
  <si>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</si>
  <si>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</si>
  <si>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</si>
  <si>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</si>
  <si>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</si>
  <si>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</si>
  <si>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</si>
  <si>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</si>
  <si>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</si>
  <si>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</si>
  <si>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</si>
  <si>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</si>
  <si>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</si>
  <si>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</si>
  <si>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</si>
  <si>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</si>
  <si>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</si>
  <si>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</si>
  <si>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</si>
  <si>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</si>
  <si>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</si>
  <si>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</si>
  <si>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</si>
  <si>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</si>
  <si>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</si>
  <si>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</si>
  <si>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</si>
  <si>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</si>
  <si>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</si>
  <si>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</si>
  <si>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</si>
  <si>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</si>
  <si>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</si>
  <si>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</si>
  <si>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</si>
  <si>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</si>
  <si>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</si>
  <si>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</si>
  <si>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</si>
  <si>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</si>
  <si>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</si>
  <si>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</si>
  <si>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</si>
  <si>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</si>
  <si>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</si>
  <si>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</si>
  <si>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</si>
  <si>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</si>
  <si>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</si>
  <si>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</si>
  <si>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</si>
  <si>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</si>
  <si>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</si>
  <si>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</si>
  <si>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</si>
  <si>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</si>
  <si>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</si>
  <si>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</si>
  <si>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</si>
  <si>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</si>
  <si>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</si>
  <si>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</si>
  <si>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</si>
  <si>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</si>
  <si>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</si>
  <si>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</si>
  <si>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</si>
  <si>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</si>
  <si>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</si>
  <si>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</si>
  <si>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</si>
  <si>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</si>
  <si>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</si>
  <si>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</si>
  <si>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</si>
  <si>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</si>
  <si>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</si>
  <si>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</si>
  <si>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</si>
  <si>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</si>
  <si>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</si>
  <si>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</si>
  <si>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</si>
  <si>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</si>
  <si>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</si>
  <si>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</si>
  <si>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</si>
  <si>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</si>
  <si>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</si>
  <si>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</si>
  <si>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</si>
  <si>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</si>
  <si>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</si>
  <si>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</si>
  <si>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</si>
  <si>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</si>
  <si>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</si>
  <si>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</si>
  <si>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</si>
  <si>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</si>
  <si>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</si>
  <si>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</si>
  <si>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</si>
  <si>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</si>
  <si>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</si>
  <si>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</si>
  <si>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</si>
  <si>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</si>
  <si>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</si>
  <si>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</si>
  <si>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</si>
  <si>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</si>
  <si>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</si>
  <si>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</si>
  <si>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</si>
  <si>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</si>
  <si>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</si>
  <si>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</si>
  <si>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</si>
  <si>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</si>
  <si>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</si>
  <si>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</si>
  <si>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</si>
  <si>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</si>
  <si>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</si>
  <si>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</si>
  <si>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</si>
  <si>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</si>
  <si>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</si>
  <si>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</si>
  <si>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</si>
  <si>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</si>
  <si>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</si>
  <si>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</si>
  <si>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</si>
  <si>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</si>
  <si>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</si>
  <si>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</si>
  <si>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</si>
  <si>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</si>
  <si>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</si>
  <si>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</si>
  <si>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</si>
  <si>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</si>
  <si>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</si>
  <si>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</si>
  <si>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</si>
  <si>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</si>
  <si>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</si>
  <si>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</si>
  <si>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</si>
  <si>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</si>
  <si>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</si>
  <si>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</si>
  <si>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</si>
  <si>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</si>
  <si>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</si>
  <si>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</si>
  <si>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</si>
  <si>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</si>
  <si>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</si>
  <si>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</si>
  <si>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</si>
  <si>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</si>
  <si>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</si>
  <si>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</si>
  <si>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</si>
  <si>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</si>
  <si>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</si>
  <si>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</si>
  <si>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</si>
  <si>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</si>
  <si>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</si>
  <si>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</si>
  <si>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</si>
  <si>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</si>
  <si>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</si>
  <si>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</si>
  <si>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</si>
  <si>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</si>
  <si>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</si>
  <si>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</si>
  <si>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</si>
  <si>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</si>
  <si>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</si>
  <si>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</si>
  <si>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</si>
  <si>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</si>
  <si>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</si>
  <si>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</si>
  <si>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</si>
  <si>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</si>
  <si>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</si>
  <si>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</si>
  <si>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</si>
  <si>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</si>
  <si>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</si>
  <si>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</si>
  <si>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</si>
  <si>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</si>
  <si>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</si>
  <si>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</si>
  <si>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</si>
  <si>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</si>
  <si>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</si>
  <si>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</si>
  <si>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</si>
  <si>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</si>
  <si>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</si>
  <si>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</si>
  <si>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</si>
  <si>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</si>
  <si>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</si>
  <si>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</si>
  <si>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</si>
  <si>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</si>
  <si>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</si>
  <si>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</si>
  <si>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</si>
  <si>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</si>
  <si>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</si>
  <si>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</si>
  <si>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</si>
  <si>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</si>
  <si>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</si>
  <si>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</si>
  <si>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</si>
  <si>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</si>
  <si>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</si>
  <si>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</si>
  <si>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</si>
  <si>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</si>
  <si>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</si>
  <si>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</si>
  <si>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</si>
  <si>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</si>
  <si>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</si>
  <si>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</si>
  <si>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</si>
  <si>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</si>
  <si>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</si>
  <si>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</si>
  <si>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</si>
  <si>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</si>
  <si>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</si>
  <si>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</si>
  <si>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</si>
  <si>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</si>
  <si>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</si>
  <si>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</si>
  <si>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</si>
  <si>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</si>
  <si>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</si>
  <si>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</si>
  <si>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</si>
  <si>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</si>
  <si>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</si>
  <si>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</si>
  <si>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</si>
  <si>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</si>
  <si>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</si>
  <si>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</si>
  <si>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</si>
  <si>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</si>
  <si>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</si>
  <si>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</si>
  <si>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</si>
  <si>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</si>
  <si>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</si>
  <si>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</si>
  <si>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</si>
  <si>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</si>
  <si>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</si>
  <si>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</si>
  <si>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</si>
  <si>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</si>
  <si>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</si>
  <si>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</si>
  <si>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</si>
  <si>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</si>
  <si>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</si>
  <si>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</si>
  <si>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</si>
  <si>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</si>
  <si>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</si>
  <si>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</si>
  <si>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</si>
  <si>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</si>
  <si>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</si>
  <si>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</si>
  <si>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</si>
  <si>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</si>
  <si>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</si>
  <si>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</si>
  <si>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</si>
  <si>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</si>
  <si>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</si>
  <si>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</si>
  <si>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</si>
  <si>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</si>
  <si>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</si>
  <si>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</si>
  <si>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</si>
  <si>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</si>
  <si>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</si>
  <si>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</si>
  <si>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</si>
  <si>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</si>
  <si>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</si>
  <si>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</si>
  <si>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</si>
  <si>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</si>
  <si>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</si>
  <si>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</si>
  <si>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</si>
  <si>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</si>
  <si>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</si>
  <si>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</si>
  <si>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</si>
  <si>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</si>
  <si>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</si>
  <si>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</si>
  <si>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</si>
  <si>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</si>
  <si>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</si>
  <si>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</si>
  <si>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</si>
  <si>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</si>
  <si>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</si>
  <si>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</si>
  <si>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</si>
  <si>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</si>
  <si>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</si>
  <si>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</si>
  <si>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</si>
  <si>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</si>
  <si>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</si>
  <si>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</si>
  <si>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</si>
  <si>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</si>
  <si>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</si>
  <si>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</si>
  <si>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</si>
  <si>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</si>
  <si>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</si>
  <si>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</si>
  <si>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</si>
  <si>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</si>
  <si>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</si>
  <si>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</si>
  <si>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</si>
  <si>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</si>
  <si>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</si>
  <si>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</si>
  <si>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</si>
  <si>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</si>
  <si>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</si>
  <si>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</si>
  <si>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</si>
  <si>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</si>
  <si>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</si>
  <si>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</si>
  <si>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</si>
  <si>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</si>
  <si>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</si>
  <si>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</si>
  <si>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</si>
  <si>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</si>
  <si>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</si>
  <si>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</si>
  <si>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</si>
  <si>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</si>
  <si>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</si>
  <si>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</si>
  <si>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</si>
  <si>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</si>
  <si>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</si>
  <si>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</si>
  <si>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</si>
  <si>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</si>
  <si>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</si>
  <si>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</si>
  <si>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</si>
  <si>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</si>
  <si>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</si>
  <si>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</si>
  <si>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</si>
  <si>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</si>
  <si>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</si>
  <si>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</si>
  <si>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</si>
  <si>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</si>
  <si>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</si>
  <si>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</si>
  <si>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</si>
  <si>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</si>
  <si>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</si>
  <si>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</si>
  <si>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</si>
  <si>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</si>
  <si>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</si>
  <si>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</si>
  <si>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</si>
  <si>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</si>
  <si>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</si>
  <si>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</si>
  <si>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</si>
  <si>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</si>
  <si>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</si>
  <si>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</si>
  <si>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</si>
  <si>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</si>
  <si>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</si>
  <si>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</si>
  <si>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</si>
  <si>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</si>
  <si>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</si>
  <si>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</si>
  <si>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</si>
  <si>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</si>
  <si>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</si>
  <si>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</si>
  <si>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</si>
  <si>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</si>
  <si>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</si>
  <si>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</si>
  <si>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</si>
  <si>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</si>
  <si>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</si>
  <si>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</si>
  <si>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</si>
  <si>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</si>
  <si>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</si>
  <si>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</si>
  <si>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</si>
  <si>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</si>
  <si>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</si>
  <si>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</si>
  <si>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</si>
  <si>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</si>
  <si>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</si>
  <si>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</si>
  <si>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</si>
  <si>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</si>
  <si>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</si>
  <si>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</si>
  <si>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</si>
  <si>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</si>
  <si>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</si>
  <si>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</si>
  <si>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</si>
  <si>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</si>
  <si>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</si>
  <si>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</si>
  <si>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</si>
  <si>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</si>
  <si>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</si>
  <si>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</si>
  <si>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</si>
  <si>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</si>
  <si>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</si>
  <si>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</si>
  <si>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</si>
  <si>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</si>
  <si>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</si>
  <si>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</si>
  <si>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</si>
  <si>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</si>
  <si>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</si>
  <si>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</si>
  <si>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</si>
  <si>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</si>
  <si>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</si>
  <si>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</si>
  <si>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</si>
  <si>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</si>
  <si>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</si>
  <si>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</si>
  <si>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</si>
  <si>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</si>
  <si>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</si>
  <si>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</si>
  <si>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</si>
  <si>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</si>
  <si>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</si>
  <si>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</si>
  <si>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</si>
  <si>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</si>
  <si>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</si>
  <si>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</si>
  <si>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</si>
  <si>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</si>
  <si>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</si>
  <si>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</si>
  <si>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</si>
  <si>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</si>
  <si>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</si>
  <si>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</si>
  <si>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</si>
  <si>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</si>
  <si>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</si>
  <si>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</si>
  <si>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</si>
  <si>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</si>
  <si>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</si>
  <si>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</si>
  <si>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</si>
  <si>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</si>
  <si>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</si>
  <si>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</si>
  <si>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</si>
  <si>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</si>
  <si>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</si>
  <si>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</si>
  <si>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</si>
  <si>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</si>
  <si>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</si>
  <si>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</si>
  <si>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</si>
  <si>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</si>
  <si>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</si>
  <si>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</si>
  <si>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</si>
  <si>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</si>
  <si>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</si>
  <si>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</si>
  <si>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</si>
  <si>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</si>
  <si>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</si>
  <si>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</si>
  <si>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</si>
  <si>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</si>
  <si>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</si>
  <si>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</si>
  <si>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</si>
  <si>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</si>
  <si>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</si>
  <si>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</si>
  <si>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</si>
  <si>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</si>
  <si>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</si>
  <si>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</si>
  <si>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</si>
  <si>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</si>
  <si>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</si>
  <si>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</si>
  <si>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</si>
  <si>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</si>
  <si>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</si>
  <si>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</si>
  <si>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</si>
  <si>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</si>
  <si>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</si>
  <si>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</si>
  <si>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</si>
  <si>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</si>
  <si>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</si>
  <si>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</si>
  <si>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</si>
  <si>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</si>
  <si>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</si>
  <si>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</si>
  <si>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</si>
  <si>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</si>
  <si>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</si>
  <si>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</si>
  <si>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</si>
  <si>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</si>
  <si>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</si>
  <si>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</si>
  <si>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</si>
  <si>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</si>
  <si>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</si>
  <si>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</si>
  <si>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</si>
  <si>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</si>
  <si>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</si>
  <si>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</si>
  <si>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</si>
  <si>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</si>
  <si>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</si>
  <si>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</si>
  <si>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</si>
  <si>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</si>
  <si>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</si>
  <si>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</si>
  <si>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</si>
  <si>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</si>
  <si>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</si>
  <si>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</si>
  <si>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</si>
  <si>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</si>
  <si>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</si>
  <si>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</si>
  <si>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</si>
  <si>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</si>
  <si>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</si>
  <si>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</si>
  <si>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</si>
  <si>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</si>
  <si>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</si>
  <si>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</si>
  <si>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</si>
  <si>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</si>
  <si>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</si>
  <si>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</si>
  <si>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</si>
  <si>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</si>
  <si>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</si>
  <si>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</si>
  <si>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</si>
  <si>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</si>
  <si>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</si>
  <si>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</si>
  <si>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</si>
  <si>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</si>
  <si>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</si>
  <si>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</si>
  <si>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</si>
  <si>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</si>
  <si>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</si>
  <si>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</si>
  <si>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</si>
  <si>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</si>
  <si>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</si>
  <si>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</si>
  <si>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</si>
  <si>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</si>
  <si>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</si>
  <si>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</si>
  <si>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</si>
  <si>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</si>
  <si>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</si>
  <si>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</si>
  <si>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</si>
  <si>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</si>
  <si>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</si>
  <si>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</si>
  <si>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</si>
  <si>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</si>
  <si>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</si>
  <si>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</si>
  <si>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</si>
  <si>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</si>
  <si>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</si>
  <si>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</si>
  <si>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</si>
  <si>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</si>
  <si>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</si>
  <si>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</si>
  <si>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</si>
  <si>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</si>
  <si>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</si>
  <si>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</si>
  <si>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</si>
  <si>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</si>
  <si>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</si>
  <si>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</si>
  <si>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</si>
  <si>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</si>
  <si>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</si>
  <si>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</si>
  <si>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</si>
  <si>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</si>
  <si>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</si>
  <si>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</si>
  <si>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</si>
  <si>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</si>
  <si>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</si>
  <si>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</si>
  <si>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</si>
  <si>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</si>
  <si>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</si>
  <si>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</si>
  <si>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</si>
  <si>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</si>
  <si>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</si>
  <si>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</si>
  <si>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</si>
  <si>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</si>
  <si>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</si>
  <si>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</si>
  <si>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</si>
  <si>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</si>
  <si>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</si>
  <si>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</si>
  <si>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</si>
  <si>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</si>
  <si>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</si>
  <si>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</si>
  <si>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</si>
  <si>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</si>
  <si>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</si>
  <si>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</si>
  <si>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</si>
  <si>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</si>
  <si>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</si>
  <si>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</si>
  <si>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</si>
  <si>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</si>
  <si>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</si>
  <si>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</si>
  <si>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</si>
  <si>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</si>
  <si>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</si>
  <si>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</si>
  <si>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</si>
  <si>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</si>
  <si>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</si>
  <si>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</si>
  <si>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</si>
  <si>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</si>
  <si>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</si>
  <si>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</si>
  <si>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</si>
  <si>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</si>
  <si>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</si>
  <si>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</si>
  <si>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</si>
  <si>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</si>
  <si>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</si>
  <si>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</si>
  <si>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</si>
  <si>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</si>
  <si>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</si>
  <si>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</si>
  <si>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</si>
  <si>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</si>
  <si>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</si>
  <si>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</si>
  <si>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</si>
  <si>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</si>
  <si>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</si>
  <si>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</si>
  <si>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</si>
  <si>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</si>
  <si>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</si>
  <si>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</si>
  <si>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</si>
  <si>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</si>
  <si>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</si>
  <si>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</si>
  <si>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</si>
  <si>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</si>
  <si>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</si>
  <si>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</si>
  <si>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</si>
  <si>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</si>
  <si>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</si>
  <si>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</si>
  <si>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</si>
  <si>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</si>
  <si>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</si>
  <si>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</si>
  <si>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</si>
  <si>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</si>
  <si>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</si>
  <si>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</si>
  <si>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</si>
  <si>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</si>
  <si>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</si>
  <si>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</si>
  <si>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</si>
  <si>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</si>
  <si>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</si>
  <si>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</si>
  <si>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</si>
  <si>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</si>
  <si>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</si>
  <si>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</si>
  <si>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</si>
  <si>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</si>
  <si>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</si>
  <si>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</si>
  <si>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</si>
  <si>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</si>
  <si>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</si>
  <si>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</si>
  <si>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</si>
  <si>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</si>
  <si>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</si>
  <si>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</si>
  <si>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</si>
  <si>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</si>
  <si>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</si>
  <si>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</si>
  <si>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</si>
  <si>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</si>
  <si>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</si>
  <si>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</si>
  <si>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</si>
  <si>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</si>
  <si>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</si>
  <si>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</si>
  <si>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</si>
  <si>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</si>
  <si>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</si>
  <si>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</si>
  <si>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</si>
  <si>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</si>
  <si>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</si>
  <si>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</si>
  <si>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</si>
  <si>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</si>
  <si>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</si>
  <si>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</si>
  <si>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</si>
  <si>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</si>
  <si>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</si>
  <si>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</si>
  <si>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</si>
  <si>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</si>
  <si>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</si>
  <si>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</si>
  <si>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</si>
  <si>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</si>
  <si>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</si>
  <si>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</si>
  <si>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</si>
  <si>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</si>
  <si>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</si>
  <si>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</si>
  <si>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</si>
  <si>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</si>
  <si>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</si>
  <si>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</si>
  <si>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</si>
  <si>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</si>
  <si>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</si>
  <si>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</si>
  <si>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</si>
  <si>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</si>
  <si>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</si>
  <si>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</si>
  <si>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</si>
  <si>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</si>
  <si>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</si>
  <si>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</si>
  <si>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</si>
  <si>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</si>
  <si>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</si>
  <si>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</si>
  <si>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</si>
  <si>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</si>
  <si>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</si>
  <si>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</si>
  <si>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</si>
  <si>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</si>
  <si>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</si>
  <si>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</si>
  <si>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</si>
  <si>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</si>
  <si>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</si>
  <si>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</si>
  <si>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</si>
  <si>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</si>
  <si>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</si>
  <si>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</si>
  <si>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</si>
  <si>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</si>
  <si>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</si>
  <si>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</si>
  <si>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</si>
  <si>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</si>
  <si>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</si>
  <si>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</si>
  <si>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</si>
  <si>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</si>
  <si>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</si>
  <si>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</si>
  <si>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</si>
  <si>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</si>
  <si>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</si>
  <si>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</si>
  <si>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</si>
  <si>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</si>
  <si>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</si>
  <si>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</si>
  <si>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</si>
  <si>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</si>
  <si>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</si>
  <si>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</si>
  <si>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</si>
  <si>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</si>
  <si>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</si>
  <si>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</si>
  <si>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</si>
  <si>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</si>
  <si>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</si>
  <si>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</si>
  <si>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</si>
  <si>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</si>
  <si>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</si>
  <si>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</si>
  <si>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</si>
  <si>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</si>
  <si>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</si>
  <si>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</si>
  <si>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</si>
  <si>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</si>
  <si>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</si>
  <si>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</si>
  <si>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</si>
  <si>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</si>
  <si>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</si>
  <si>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</si>
  <si>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</si>
  <si>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</si>
  <si>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</si>
  <si>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</si>
  <si>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</si>
  <si>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</si>
  <si>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</si>
  <si>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</si>
  <si>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</si>
  <si>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</si>
  <si>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</si>
  <si>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</si>
  <si>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</si>
  <si>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</si>
  <si>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</si>
  <si>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</si>
  <si>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</si>
  <si>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</si>
  <si>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</si>
  <si>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</si>
  <si>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</si>
  <si>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</si>
  <si>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</si>
  <si>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</si>
  <si>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</si>
  <si>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</si>
  <si>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</si>
  <si>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</si>
  <si>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</si>
  <si>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</si>
  <si>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</si>
  <si>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</si>
  <si>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</si>
  <si>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</si>
  <si>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</si>
  <si>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</si>
  <si>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</si>
  <si>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</si>
  <si>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</si>
  <si>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</si>
  <si>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</si>
  <si>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</si>
  <si>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</si>
  <si>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</si>
  <si>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</si>
  <si>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</si>
  <si>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</si>
  <si>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</si>
  <si>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</si>
  <si>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</si>
  <si>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</si>
  <si>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</si>
  <si>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</si>
  <si>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</si>
  <si>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</si>
  <si>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</si>
  <si>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</si>
  <si>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</si>
  <si>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</si>
  <si>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</si>
  <si>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</si>
  <si>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</si>
  <si>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</si>
  <si>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</si>
  <si>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</si>
  <si>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</si>
  <si>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</si>
  <si>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</si>
  <si>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</si>
  <si>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</si>
  <si>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</si>
  <si>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</si>
  <si>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</si>
  <si>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</si>
  <si>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</si>
  <si>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</si>
  <si>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</si>
  <si>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</si>
  <si>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</si>
  <si>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</si>
  <si>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</si>
  <si>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</si>
  <si>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</si>
  <si>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</si>
  <si>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</si>
  <si>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</si>
  <si>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</si>
  <si>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</si>
  <si>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</si>
  <si>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</si>
  <si>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</si>
  <si>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</si>
  <si>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</si>
  <si>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</si>
  <si>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</si>
  <si>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</si>
  <si>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</si>
  <si>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</si>
  <si>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</si>
  <si>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</si>
  <si>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</si>
  <si>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</si>
  <si>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</si>
  <si>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</si>
  <si>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</si>
  <si>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</si>
  <si>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</si>
  <si>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</si>
  <si>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</si>
  <si>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</si>
  <si>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</si>
  <si>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</si>
  <si>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</si>
  <si>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</si>
  <si>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</si>
  <si>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</si>
  <si>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</si>
  <si>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</si>
  <si>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</si>
  <si>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</si>
  <si>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</si>
  <si>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</si>
  <si>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</si>
  <si>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</si>
  <si>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</si>
  <si>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</si>
  <si>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</si>
  <si>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</si>
  <si>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</si>
  <si>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</si>
  <si>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</si>
  <si>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</si>
  <si>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</si>
  <si>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</si>
  <si>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</si>
  <si>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</si>
  <si>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</si>
  <si>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</si>
  <si>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</si>
  <si>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</si>
  <si>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</si>
  <si>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</si>
  <si>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</si>
  <si>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</si>
  <si>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</si>
  <si>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</si>
  <si>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</si>
  <si>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</si>
  <si>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</si>
  <si>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</si>
  <si>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</si>
  <si>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</si>
  <si>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</si>
  <si>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</si>
  <si>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</si>
  <si>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</si>
  <si>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</si>
  <si>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</si>
  <si>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</si>
  <si>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</si>
  <si>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</si>
  <si>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</si>
  <si>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</si>
  <si>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</si>
  <si>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</si>
  <si>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</si>
  <si>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</si>
  <si>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</si>
  <si>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</si>
  <si>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</si>
  <si>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</si>
  <si>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</si>
  <si>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</si>
  <si>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</si>
  <si>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</si>
  <si>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</si>
  <si>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</si>
  <si>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</si>
  <si>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</si>
  <si>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</si>
  <si>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</si>
  <si>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</si>
  <si>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</si>
  <si>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</si>
  <si>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</si>
  <si>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</si>
  <si>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</si>
  <si>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</si>
  <si>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</si>
  <si>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</si>
  <si>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</si>
  <si>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</si>
  <si>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</si>
  <si>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</si>
  <si>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</si>
  <si>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</si>
  <si>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</si>
  <si>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</si>
  <si>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</si>
  <si>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</si>
  <si>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</si>
  <si>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</si>
  <si>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</si>
  <si>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</si>
  <si>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</si>
  <si>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</si>
  <si>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</si>
  <si>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</si>
  <si>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</si>
  <si>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</si>
  <si>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</si>
  <si>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</si>
  <si>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</si>
  <si>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</si>
  <si>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</si>
  <si>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</si>
  <si>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</si>
  <si>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</si>
  <si>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</si>
  <si>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</si>
  <si>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</si>
  <si>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</si>
  <si>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</si>
  <si>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</si>
  <si>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</si>
  <si>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</si>
  <si>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</si>
  <si>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</si>
  <si>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</si>
  <si>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</si>
  <si>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</si>
  <si>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</si>
  <si>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</si>
  <si>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</si>
  <si>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</si>
  <si>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</si>
  <si>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</si>
  <si>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</si>
  <si>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</si>
  <si>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</si>
  <si>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</si>
  <si>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</si>
  <si>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</si>
  <si>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</si>
  <si>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</si>
  <si>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</si>
  <si>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</si>
  <si>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</si>
  <si>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</si>
  <si>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</si>
  <si>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</si>
  <si>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</si>
  <si>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</si>
  <si>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</si>
  <si>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</si>
  <si>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</si>
  <si>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</si>
  <si>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</si>
  <si>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</si>
  <si>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</si>
  <si>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</si>
  <si>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</si>
  <si>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</si>
  <si>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</si>
  <si>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</si>
  <si>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</si>
  <si>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</si>
  <si>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</si>
  <si>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</si>
  <si>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</si>
  <si>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</si>
  <si>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</si>
  <si>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</si>
  <si>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</si>
  <si>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</si>
  <si>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</si>
  <si>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</si>
  <si>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</si>
  <si>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</si>
  <si>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</si>
  <si>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</si>
  <si>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</si>
  <si>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</si>
  <si>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</si>
  <si>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</si>
  <si>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</si>
  <si>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</si>
  <si>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</si>
  <si>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</si>
  <si>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</si>
  <si>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</si>
  <si>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</si>
  <si>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</si>
  <si>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</si>
  <si>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</si>
  <si>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</si>
  <si>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</si>
  <si>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</si>
  <si>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</si>
  <si>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</si>
  <si>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</si>
  <si>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</si>
  <si>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</si>
  <si>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</si>
  <si>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</si>
  <si>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</si>
  <si>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</si>
  <si>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</si>
  <si>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</si>
  <si>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</si>
  <si>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</si>
  <si>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</si>
  <si>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</si>
  <si>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</si>
  <si>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</si>
  <si>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</si>
  <si>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</si>
  <si>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</si>
  <si>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</si>
  <si>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</si>
  <si>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</si>
  <si>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</si>
  <si>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</si>
  <si>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</si>
  <si>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</si>
  <si>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</si>
  <si>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</si>
  <si>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</si>
  <si>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</si>
  <si>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</si>
  <si>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</si>
  <si>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</si>
  <si>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</si>
  <si>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</si>
  <si>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</si>
  <si>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</si>
  <si>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</si>
  <si>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</si>
  <si>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</si>
  <si>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</si>
  <si>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</si>
  <si>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</si>
  <si>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</si>
  <si>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</si>
  <si>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</si>
  <si>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</si>
  <si>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</si>
  <si>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</si>
  <si>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</si>
  <si>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</si>
  <si>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</si>
  <si>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</si>
  <si>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</si>
  <si>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</si>
  <si>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</si>
  <si>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</si>
  <si>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</si>
  <si>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</si>
  <si>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</si>
  <si>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</si>
  <si>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</si>
  <si>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</si>
  <si>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</si>
  <si>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</si>
  <si>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</si>
  <si>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</si>
  <si>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</si>
  <si>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</si>
  <si>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</si>
  <si>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</si>
  <si>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</si>
  <si>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</si>
  <si>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</si>
  <si>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</si>
  <si>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</si>
  <si>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</si>
  <si>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</si>
  <si>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</si>
  <si>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</si>
  <si>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</si>
  <si>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</si>
  <si>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</si>
  <si>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</si>
  <si>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</si>
  <si>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</si>
  <si>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</si>
  <si>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</si>
  <si>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</si>
  <si>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</si>
  <si>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</si>
  <si>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</si>
  <si>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</si>
  <si>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</si>
  <si>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</si>
  <si>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</si>
  <si>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</si>
  <si>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</si>
  <si>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</si>
  <si>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</si>
  <si>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</si>
  <si>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</si>
  <si>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</si>
  <si>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</si>
  <si>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</si>
  <si>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</si>
  <si>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</si>
  <si>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</si>
  <si>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</si>
  <si>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</si>
  <si>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</si>
  <si>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</si>
  <si>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</si>
  <si>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</si>
  <si>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</si>
  <si>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</si>
  <si>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</si>
  <si>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</si>
  <si>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</si>
  <si>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</si>
  <si>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</si>
  <si>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</si>
  <si>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</si>
  <si>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</si>
  <si>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</si>
  <si>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</si>
  <si>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</si>
  <si>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</si>
  <si>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</si>
  <si>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</si>
  <si>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</si>
  <si>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</si>
  <si>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</si>
  <si>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</si>
  <si>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</si>
  <si>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</si>
  <si>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</si>
  <si>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</si>
  <si>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</si>
  <si>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</si>
  <si>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</si>
  <si>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</si>
  <si>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</si>
  <si>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</si>
  <si>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</si>
  <si>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</si>
  <si>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</si>
  <si>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</si>
  <si>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</si>
  <si>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</si>
  <si>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</si>
  <si>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</si>
  <si>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</si>
  <si>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</si>
  <si>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</si>
  <si>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</si>
  <si>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</si>
  <si>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</si>
  <si>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</si>
  <si>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</si>
  <si>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</si>
  <si>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</si>
  <si>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</si>
  <si>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</si>
  <si>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</si>
  <si>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</si>
  <si>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</si>
  <si>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</si>
  <si>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</si>
  <si>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</si>
  <si>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</si>
  <si>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</si>
  <si>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</si>
  <si>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</si>
  <si>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</si>
  <si>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</si>
  <si>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</si>
  <si>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</si>
  <si>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</si>
  <si>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</si>
  <si>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</si>
  <si>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</si>
  <si>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</si>
  <si>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</si>
  <si>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</si>
  <si>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</si>
  <si>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</si>
  <si>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</si>
  <si>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</si>
  <si>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</si>
  <si>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</si>
  <si>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</si>
  <si>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</si>
  <si>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</si>
  <si>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</si>
  <si>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</si>
  <si>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</si>
  <si>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</si>
  <si>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</si>
  <si>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</si>
  <si>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</si>
  <si>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</si>
  <si>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</si>
  <si>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</si>
  <si>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</si>
  <si>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</si>
  <si>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</si>
  <si>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</si>
  <si>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</si>
  <si>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</si>
  <si>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</si>
  <si>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</si>
  <si>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</si>
  <si>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</si>
  <si>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</si>
  <si>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</si>
  <si>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</si>
  <si>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</si>
  <si>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</si>
  <si>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</si>
  <si>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</si>
  <si>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</si>
  <si>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</si>
  <si>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</si>
  <si>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</si>
  <si>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</si>
  <si>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</si>
  <si>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</si>
  <si>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</si>
  <si>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</si>
  <si>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</si>
  <si>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</si>
  <si>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</si>
  <si>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</si>
  <si>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</si>
  <si>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</si>
  <si>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</si>
  <si>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</si>
  <si>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</si>
  <si>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</si>
  <si>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</si>
  <si>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</si>
  <si>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</si>
  <si>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</si>
  <si>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</si>
  <si>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</si>
  <si>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</si>
  <si>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</si>
  <si>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</si>
  <si>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</si>
  <si>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</si>
  <si>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</si>
  <si>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</si>
  <si>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</si>
  <si>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</si>
  <si>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</si>
  <si>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</si>
  <si>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</si>
  <si>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</si>
  <si>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</si>
  <si>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</si>
  <si>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</si>
  <si>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</si>
  <si>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</si>
  <si>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</si>
  <si>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</si>
  <si>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</si>
  <si>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</si>
  <si>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</si>
  <si>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</si>
  <si>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</si>
  <si>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</si>
  <si>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</si>
  <si>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</si>
  <si>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</si>
  <si>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</si>
  <si>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</si>
  <si>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</si>
  <si>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</si>
  <si>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</si>
  <si>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</si>
  <si>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</si>
  <si>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</si>
  <si>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</si>
  <si>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</si>
  <si>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</si>
  <si>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</si>
  <si>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</si>
  <si>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</si>
  <si>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</si>
  <si>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</si>
  <si>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</si>
  <si>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</si>
  <si>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</si>
  <si>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</si>
  <si>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</si>
  <si>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</si>
  <si>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</si>
  <si>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</si>
  <si>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</si>
  <si>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</si>
  <si>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</si>
  <si>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</si>
  <si>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</si>
  <si>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</si>
  <si>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</si>
  <si>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</si>
  <si>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</si>
  <si>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</si>
  <si>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</si>
  <si>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</si>
  <si>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</si>
  <si>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</si>
  <si>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</si>
  <si>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</si>
  <si>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</si>
  <si>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</si>
  <si>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</si>
  <si>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</si>
  <si>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</si>
  <si>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</si>
  <si>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</si>
  <si>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</si>
  <si>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</si>
  <si>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</si>
  <si>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</si>
  <si>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</si>
  <si>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</si>
  <si>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</si>
  <si>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</si>
  <si>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</si>
  <si>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</si>
  <si>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</si>
  <si>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</si>
  <si>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</si>
  <si>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</si>
  <si>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</si>
  <si>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</si>
  <si>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</si>
  <si>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</si>
  <si>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</si>
  <si>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</si>
  <si>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</si>
  <si>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</si>
  <si>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</si>
  <si>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</si>
  <si>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</si>
  <si>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</si>
  <si>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</si>
  <si>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</si>
  <si>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</si>
  <si>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</si>
  <si>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</si>
  <si>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</si>
  <si>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</si>
  <si>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</si>
  <si>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</si>
  <si>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</si>
  <si>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</si>
  <si>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</si>
  <si>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</si>
  <si>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</si>
  <si>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</si>
  <si>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</si>
  <si>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</si>
  <si>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</si>
  <si>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</si>
  <si>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</si>
  <si>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</si>
  <si>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</si>
  <si>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</si>
  <si>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</si>
  <si>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</si>
  <si>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</si>
  <si>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</si>
  <si>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</si>
  <si>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</si>
  <si>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</si>
  <si>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</si>
  <si>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</si>
  <si>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</si>
  <si>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</si>
  <si>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</si>
  <si>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</si>
  <si>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</si>
  <si>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</si>
  <si>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</si>
  <si>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</si>
  <si>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</si>
  <si>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</si>
  <si>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</si>
  <si>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</si>
  <si>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</si>
  <si>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</si>
  <si>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</si>
  <si>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</si>
  <si>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</si>
  <si>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</si>
  <si>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</si>
  <si>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</si>
  <si>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</si>
  <si>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</si>
  <si>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</si>
  <si>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</si>
  <si>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</si>
  <si>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</si>
  <si>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</si>
  <si>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</si>
  <si>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</si>
  <si>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</si>
  <si>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</si>
  <si>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</si>
  <si>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</si>
  <si>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</si>
  <si>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</si>
  <si>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</si>
  <si>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</si>
  <si>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</si>
  <si>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</si>
  <si>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</si>
  <si>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</si>
  <si>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</si>
  <si>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</si>
  <si>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</si>
  <si>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</si>
  <si>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</si>
  <si>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</si>
  <si>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</si>
  <si>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</si>
  <si>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</si>
  <si>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</si>
  <si>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</si>
  <si>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</si>
  <si>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</si>
  <si>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</si>
  <si>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</si>
  <si>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</si>
  <si>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</si>
  <si>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</si>
  <si>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</si>
  <si>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</si>
  <si>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</si>
  <si>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</si>
  <si>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</si>
  <si>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</si>
  <si>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</si>
  <si>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</si>
  <si>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</si>
  <si>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</si>
  <si>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</si>
  <si>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</si>
  <si>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</si>
  <si>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</si>
  <si>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</si>
  <si>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</si>
  <si>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</si>
  <si>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</si>
  <si>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</si>
  <si>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</si>
  <si>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</si>
  <si>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</si>
  <si>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</si>
  <si>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</si>
  <si>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</si>
  <si>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</si>
  <si>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</si>
  <si>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</si>
  <si>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</si>
  <si>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</si>
  <si>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</si>
  <si>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</si>
  <si>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</si>
  <si>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</si>
  <si>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</si>
  <si>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</si>
  <si>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</si>
  <si>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</si>
  <si>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</si>
  <si>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</si>
  <si>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</si>
  <si>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</si>
  <si>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</si>
  <si>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</si>
  <si>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</si>
  <si>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</si>
  <si>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</si>
  <si>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</si>
  <si>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</si>
  <si>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</si>
  <si>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</si>
  <si>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</si>
  <si>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</si>
  <si>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</si>
  <si>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</si>
  <si>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</si>
  <si>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</si>
  <si>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</si>
  <si>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</si>
  <si>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</si>
  <si>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</si>
  <si>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</si>
  <si>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</si>
  <si>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</si>
  <si>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</si>
  <si>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</si>
  <si>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</si>
  <si>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</si>
  <si>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</si>
  <si>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</si>
  <si>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</si>
  <si>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</si>
  <si>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</si>
  <si>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</si>
  <si>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</si>
  <si>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</si>
  <si>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</si>
  <si>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</si>
  <si>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</si>
  <si>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</si>
  <si>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</si>
  <si>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</si>
  <si>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</si>
  <si>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</si>
  <si>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</si>
  <si>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</si>
  <si>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</si>
  <si>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</si>
  <si>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</si>
  <si>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</si>
  <si>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</si>
  <si>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</si>
  <si>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</si>
  <si>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</si>
  <si>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</si>
  <si>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</si>
  <si>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</si>
  <si>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</si>
  <si>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</si>
  <si>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</si>
  <si>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</si>
  <si>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</si>
  <si>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</si>
  <si>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</si>
  <si>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</si>
  <si>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</si>
  <si>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</si>
  <si>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</si>
  <si>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</si>
  <si>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</si>
  <si>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</si>
  <si>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</si>
  <si>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</si>
  <si>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</si>
  <si>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</si>
  <si>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</si>
  <si>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</si>
  <si>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</si>
  <si>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</si>
  <si>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</si>
  <si>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</si>
  <si>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</si>
  <si>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</si>
  <si>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</si>
  <si>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</si>
  <si>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</si>
  <si>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</si>
  <si>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</si>
  <si>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</si>
  <si>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</si>
  <si>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</si>
  <si>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</si>
  <si>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</si>
  <si>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</si>
  <si>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</si>
  <si>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</si>
  <si>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</si>
  <si>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</si>
  <si>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</si>
  <si>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</si>
  <si>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</si>
  <si>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</si>
  <si>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</si>
  <si>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</si>
  <si>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</si>
  <si>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</si>
  <si>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</si>
  <si>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</si>
  <si>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</si>
  <si>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</si>
  <si>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</si>
  <si>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</si>
  <si>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</si>
  <si>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</si>
  <si>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</si>
  <si>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</si>
  <si>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</si>
  <si>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</si>
  <si>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</si>
  <si>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</si>
  <si>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</si>
  <si>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</si>
  <si>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</si>
  <si>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</si>
  <si>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</si>
  <si>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</si>
  <si>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</si>
  <si>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</si>
  <si>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</si>
  <si>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</si>
  <si>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</si>
  <si>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</si>
  <si>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</si>
  <si>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</si>
  <si>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</si>
  <si>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</si>
  <si>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</si>
  <si>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</si>
  <si>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</si>
  <si>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</si>
  <si>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</si>
  <si>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</si>
  <si>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</si>
  <si>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</si>
  <si>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</si>
  <si>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</si>
  <si>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</si>
  <si>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</si>
  <si>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</si>
  <si>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</si>
  <si>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</si>
  <si>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</si>
  <si>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</si>
  <si>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</si>
  <si>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</si>
  <si>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</si>
  <si>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</si>
  <si>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</si>
  <si>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</si>
  <si>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</si>
  <si>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</si>
  <si>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</si>
  <si>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</si>
  <si>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</si>
  <si>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</si>
  <si>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</si>
  <si>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</si>
  <si>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</si>
  <si>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</si>
  <si>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</si>
  <si>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</si>
  <si>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</si>
  <si>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</si>
  <si>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</si>
  <si>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</si>
  <si>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</si>
  <si>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</si>
  <si>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</si>
  <si>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</si>
  <si>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</si>
  <si>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</si>
  <si>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</si>
  <si>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</si>
  <si>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</si>
  <si>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</si>
  <si>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</si>
  <si>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</si>
  <si>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</si>
  <si>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</si>
  <si>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</si>
  <si>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</si>
  <si>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</si>
  <si>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</si>
  <si>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</si>
  <si>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</si>
  <si>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</si>
  <si>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</si>
  <si>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</si>
  <si>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</si>
  <si>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</si>
  <si>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</si>
  <si>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</si>
  <si>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</si>
  <si>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</si>
  <si>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</si>
  <si>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</si>
  <si>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</si>
  <si>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</si>
  <si>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</si>
  <si>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</si>
  <si>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</si>
  <si>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</si>
  <si>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</si>
  <si>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</si>
  <si>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</si>
  <si>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</si>
  <si>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</si>
  <si>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</si>
  <si>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</si>
  <si>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</si>
  <si>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</si>
  <si>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</si>
  <si>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</si>
  <si>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</si>
  <si>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</si>
  <si>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</si>
  <si>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</si>
  <si>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</si>
  <si>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</si>
  <si>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</si>
  <si>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</si>
  <si>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</si>
  <si>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</si>
  <si>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</si>
  <si>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</si>
  <si>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</si>
  <si>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</si>
  <si>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</si>
  <si>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</si>
  <si>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</si>
  <si>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</si>
  <si>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</si>
  <si>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</si>
  <si>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</si>
  <si>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</si>
  <si>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</si>
  <si>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</si>
  <si>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</si>
  <si>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</si>
  <si>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</si>
  <si>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</si>
  <si>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</si>
  <si>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</si>
  <si>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</si>
  <si>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</si>
  <si>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</si>
  <si>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</si>
  <si>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</si>
  <si>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</si>
  <si>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</si>
  <si>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</si>
  <si>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</si>
  <si>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</si>
  <si>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</si>
  <si>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</si>
  <si>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</si>
  <si>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</si>
  <si>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</si>
  <si>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</si>
  <si>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</si>
  <si>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</si>
  <si>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</si>
  <si>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</si>
  <si>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</si>
  <si>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</si>
  <si>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</si>
  <si>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</si>
  <si>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</si>
  <si>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</si>
  <si>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</si>
  <si>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</si>
  <si>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</si>
  <si>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</si>
  <si>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</si>
  <si>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</si>
  <si>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</si>
  <si>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</si>
  <si>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</si>
  <si>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</si>
  <si>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</si>
  <si>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</si>
  <si>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</si>
  <si>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</si>
  <si>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</si>
  <si>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</si>
  <si>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</si>
  <si>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</si>
  <si>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</si>
  <si>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</si>
  <si>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</si>
  <si>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</si>
  <si>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</si>
  <si>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</si>
  <si>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</si>
  <si>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</si>
  <si>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</si>
  <si>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</si>
  <si>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</si>
  <si>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</si>
  <si>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</si>
  <si>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</si>
  <si>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</si>
  <si>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</si>
  <si>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</si>
  <si>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</si>
  <si>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</si>
  <si>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</si>
  <si>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</si>
  <si>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</si>
  <si>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</si>
  <si>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</si>
  <si>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</si>
  <si>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</si>
  <si>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</si>
  <si>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</si>
  <si>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</si>
  <si>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</si>
  <si>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</si>
  <si>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</si>
  <si>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</si>
  <si>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</si>
  <si>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</si>
  <si>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</si>
  <si>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</si>
  <si>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</si>
  <si>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</si>
  <si>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</si>
  <si>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</si>
  <si>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</si>
  <si>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</si>
  <si>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</si>
  <si>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</si>
  <si>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</si>
  <si>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</si>
  <si>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</si>
  <si>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</si>
  <si>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</si>
  <si>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</si>
  <si>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</si>
  <si>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</si>
  <si>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</si>
  <si>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</si>
  <si>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</si>
  <si>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</si>
  <si>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</si>
  <si>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</si>
  <si>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</si>
  <si>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</si>
  <si>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</si>
  <si>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</si>
  <si>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</si>
  <si>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</si>
  <si>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</si>
  <si>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</si>
  <si>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</si>
  <si>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</si>
  <si>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</si>
  <si>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</si>
  <si>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</si>
  <si>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</si>
  <si>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</si>
  <si>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</si>
  <si>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</si>
  <si>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</si>
  <si>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</si>
  <si>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</si>
  <si>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</si>
  <si>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</si>
  <si>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</si>
  <si>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</si>
  <si>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</si>
  <si>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</si>
  <si>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</si>
  <si>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</si>
  <si>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</si>
  <si>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</si>
  <si>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</si>
  <si>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</si>
  <si>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</si>
  <si>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</si>
  <si>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</si>
  <si>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</si>
  <si>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</si>
  <si>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</si>
  <si>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</si>
  <si>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</si>
  <si>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</si>
  <si>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</si>
  <si>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</si>
  <si>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</si>
  <si>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</si>
  <si>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</si>
  <si>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</si>
  <si>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</si>
  <si>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</si>
  <si>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</si>
  <si>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</si>
  <si>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</si>
  <si>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</si>
  <si>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</si>
  <si>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</si>
  <si>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</si>
  <si>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</si>
  <si>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</si>
  <si>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</si>
  <si>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</si>
  <si>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</si>
  <si>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</si>
  <si>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</si>
  <si>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</si>
  <si>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</si>
  <si>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</si>
  <si>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</si>
  <si>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</si>
  <si>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</si>
  <si>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</si>
  <si>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</si>
  <si>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</si>
  <si>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</si>
  <si>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</si>
  <si>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</si>
  <si>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</si>
  <si>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</si>
  <si>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</si>
  <si>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</si>
  <si>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</si>
  <si>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</si>
  <si>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</si>
  <si>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</si>
  <si>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</si>
  <si>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</si>
  <si>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</si>
  <si>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</si>
  <si>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</si>
  <si>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</si>
  <si>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</si>
  <si>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</si>
  <si>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</si>
  <si>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</si>
  <si>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</si>
  <si>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</si>
  <si>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</si>
  <si>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</si>
  <si>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</si>
  <si>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</si>
  <si>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</si>
  <si>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</si>
  <si>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</si>
  <si>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</si>
  <si>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</si>
  <si>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</si>
  <si>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</si>
  <si>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</si>
  <si>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</si>
  <si>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</si>
  <si>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</si>
  <si>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</si>
  <si>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</si>
  <si>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</si>
  <si>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</si>
  <si>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</si>
  <si>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</si>
  <si>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</si>
  <si>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</si>
  <si>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</si>
  <si>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</si>
  <si>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</si>
  <si>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</si>
  <si>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</si>
  <si>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</si>
  <si>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</si>
  <si>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</si>
  <si>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</si>
  <si>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</si>
  <si>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</si>
  <si>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</si>
  <si>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</si>
  <si>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</si>
  <si>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</si>
  <si>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</si>
  <si>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</si>
  <si>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</si>
  <si>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</si>
  <si>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</si>
  <si>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</si>
  <si>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</si>
  <si>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</si>
  <si>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</si>
  <si>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</si>
  <si>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</si>
  <si>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</si>
  <si>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</si>
  <si>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</si>
  <si>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</si>
  <si>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</si>
  <si>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</si>
  <si>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</si>
  <si>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</si>
  <si>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</si>
  <si>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</si>
  <si>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</si>
  <si>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</si>
  <si>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</si>
  <si>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</si>
  <si>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</si>
  <si>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</si>
  <si>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</si>
  <si>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</si>
  <si>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</si>
  <si>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</si>
  <si>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</si>
  <si>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</si>
  <si>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</si>
  <si>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</si>
  <si>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</si>
  <si>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</si>
  <si>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</si>
  <si>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</si>
  <si>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</si>
  <si>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</si>
  <si>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</si>
  <si>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</si>
  <si>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</si>
  <si>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</si>
  <si>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</si>
  <si>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</si>
  <si>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</si>
  <si>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</si>
  <si>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</si>
  <si>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</si>
  <si>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</si>
  <si>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</si>
  <si>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</si>
  <si>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</si>
  <si>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</si>
  <si>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</si>
  <si>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</si>
  <si>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</si>
  <si>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</si>
  <si>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</si>
  <si>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</si>
  <si>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</si>
  <si>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</si>
  <si>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</si>
  <si>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</si>
  <si>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</si>
  <si>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</si>
  <si>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</si>
  <si>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</si>
  <si>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</si>
  <si>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</si>
  <si>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</si>
  <si>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</si>
  <si>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</si>
  <si>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</si>
  <si>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</si>
  <si>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</si>
  <si>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</si>
  <si>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</si>
  <si>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</si>
  <si>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</si>
  <si>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</si>
  <si>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</si>
  <si>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</si>
  <si>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</si>
  <si>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</si>
  <si>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</si>
  <si>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</si>
  <si>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</si>
  <si>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</si>
  <si>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</si>
  <si>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</si>
  <si>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</si>
  <si>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</si>
  <si>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</si>
  <si>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</si>
  <si>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</si>
  <si>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</si>
  <si>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</si>
  <si>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</si>
  <si>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</si>
  <si>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</si>
  <si>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</si>
  <si>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</si>
  <si>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</si>
  <si>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</si>
  <si>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</si>
  <si>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</si>
  <si>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</si>
  <si>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</si>
  <si>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</si>
  <si>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</si>
  <si>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</si>
  <si>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</si>
  <si>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</si>
  <si>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</si>
  <si>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</si>
  <si>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</si>
  <si>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</si>
  <si>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</si>
  <si>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</si>
  <si>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</si>
  <si>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</si>
  <si>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</si>
  <si>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</si>
  <si>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</si>
  <si>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</si>
  <si>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</si>
  <si>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</si>
  <si>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</si>
  <si>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</si>
  <si>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</si>
  <si>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</si>
  <si>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</si>
  <si>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</si>
  <si>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</si>
  <si>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</si>
  <si>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</si>
  <si>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</si>
  <si>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</si>
  <si>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</si>
  <si>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</si>
  <si>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</si>
  <si>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</si>
  <si>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</si>
  <si>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</si>
  <si>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</si>
  <si>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</si>
  <si>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</si>
  <si>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</si>
  <si>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</si>
  <si>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</si>
  <si>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</si>
  <si>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</si>
  <si>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</si>
  <si>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</si>
  <si>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</si>
  <si>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</si>
  <si>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</si>
  <si>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</si>
  <si>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</si>
  <si>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</si>
  <si>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</si>
  <si>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</si>
  <si>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</si>
  <si>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</si>
  <si>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</si>
  <si>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</si>
  <si>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</si>
  <si>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</si>
  <si>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</si>
  <si>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</si>
  <si>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</si>
  <si>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</si>
  <si>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</si>
  <si>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</si>
  <si>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</si>
  <si>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</si>
  <si>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</si>
  <si>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</si>
  <si>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</si>
  <si>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</si>
  <si>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</si>
  <si>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</si>
  <si>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</si>
  <si>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</si>
  <si>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</si>
  <si>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</si>
  <si>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</si>
  <si>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</si>
  <si>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</si>
  <si>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</si>
  <si>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</si>
  <si>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</si>
  <si>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</si>
  <si>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</si>
  <si>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</si>
  <si>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</si>
  <si>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</si>
  <si>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</si>
  <si>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</si>
  <si>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</si>
  <si>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</si>
  <si>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</si>
  <si>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</si>
  <si>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</si>
  <si>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</si>
  <si>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</si>
  <si>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</si>
  <si>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</si>
  <si>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</si>
  <si>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</si>
  <si>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</si>
  <si>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</si>
  <si>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</si>
  <si>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</si>
  <si>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</si>
  <si>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</si>
  <si>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</si>
  <si>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</si>
  <si>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</si>
  <si>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</si>
  <si>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</si>
  <si>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</si>
  <si>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</si>
  <si>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</si>
  <si>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</si>
  <si>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</si>
  <si>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</si>
  <si>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</si>
  <si>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</si>
  <si>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</si>
  <si>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</si>
  <si>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</si>
  <si>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</si>
  <si>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</si>
  <si>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</si>
  <si>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</si>
  <si>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</si>
  <si>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</si>
  <si>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</si>
  <si>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</si>
  <si>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</si>
  <si>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</si>
  <si>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</si>
  <si>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</si>
  <si>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</si>
  <si>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</si>
  <si>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</si>
  <si>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</si>
  <si>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</si>
  <si>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</si>
  <si>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</si>
  <si>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</si>
  <si>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</si>
  <si>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</si>
  <si>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</si>
  <si>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</si>
  <si>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</si>
  <si>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</si>
  <si>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</si>
  <si>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</si>
  <si>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</si>
  <si>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</si>
  <si>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</si>
  <si>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</si>
  <si>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</si>
  <si>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</si>
  <si>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</si>
  <si>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</si>
  <si>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</si>
  <si>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</si>
  <si>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</si>
  <si>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</si>
  <si>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</si>
  <si>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</si>
  <si>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</si>
  <si>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</si>
  <si>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</si>
  <si>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</si>
  <si>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</si>
  <si>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</si>
  <si>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</si>
  <si>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</si>
  <si>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</si>
  <si>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</si>
  <si>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</si>
  <si>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</si>
  <si>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</si>
  <si>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</si>
  <si>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</si>
  <si>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</si>
  <si>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</si>
  <si>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</si>
  <si>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</si>
  <si>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</si>
  <si>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</si>
  <si>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</si>
  <si>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</si>
  <si>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</si>
  <si>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</si>
  <si>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</si>
  <si>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</si>
  <si>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</si>
  <si>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</si>
  <si>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</si>
  <si>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</si>
  <si>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</si>
  <si>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</si>
  <si>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</si>
  <si>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</si>
  <si>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</si>
  <si>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</si>
  <si>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</si>
  <si>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</si>
  <si>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</si>
  <si>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</si>
  <si>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</si>
  <si>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</si>
  <si>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</si>
  <si>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</si>
  <si>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</si>
  <si>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</si>
  <si>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</si>
  <si>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</si>
  <si>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</si>
  <si>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</si>
  <si>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</si>
  <si>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</si>
  <si>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</si>
  <si>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</si>
  <si>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</si>
  <si>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</si>
  <si>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</si>
  <si>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</si>
  <si>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</si>
  <si>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</si>
  <si>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</si>
  <si>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</si>
  <si>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</si>
  <si>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</si>
  <si>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</si>
  <si>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</si>
  <si>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</si>
  <si>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</si>
  <si>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</si>
  <si>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</si>
  <si>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</si>
  <si>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</si>
  <si>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</si>
  <si>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</si>
  <si>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</si>
  <si>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</si>
  <si>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</si>
  <si>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</si>
  <si>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</si>
  <si>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</si>
  <si>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</si>
  <si>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</si>
  <si>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</si>
  <si>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</si>
  <si>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</si>
  <si>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</si>
  <si>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</si>
  <si>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</si>
  <si>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</si>
  <si>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</si>
  <si>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</si>
  <si>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</si>
  <si>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</si>
  <si>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</si>
  <si>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</si>
  <si>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</si>
  <si>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</si>
  <si>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</si>
  <si>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</si>
  <si>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</si>
  <si>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</si>
  <si>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</si>
  <si>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</si>
  <si>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</si>
  <si>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</si>
  <si>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</si>
  <si>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</si>
  <si>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</si>
  <si>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</si>
  <si>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</si>
  <si>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</si>
  <si>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</si>
  <si>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</si>
  <si>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</si>
  <si>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</si>
  <si>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</si>
  <si>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</si>
  <si>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</si>
  <si>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</si>
  <si>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</si>
  <si>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</si>
  <si>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</si>
  <si>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</si>
  <si>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</si>
  <si>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</si>
  <si>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</si>
  <si>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</si>
  <si>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</si>
  <si>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</si>
  <si>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</si>
  <si>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</si>
  <si>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</si>
  <si>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</si>
  <si>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</si>
  <si>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</si>
  <si>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</si>
  <si>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</si>
  <si>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</si>
  <si>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</si>
  <si>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</si>
  <si>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</si>
  <si>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</si>
  <si>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</si>
  <si>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</si>
  <si>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</si>
  <si>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</si>
  <si>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</si>
  <si>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</si>
  <si>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</si>
  <si>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</si>
  <si>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</si>
  <si>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</si>
  <si>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</si>
  <si>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</si>
  <si>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</si>
  <si>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</si>
  <si>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</si>
  <si>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</si>
  <si>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</si>
  <si>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</si>
  <si>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</si>
  <si>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</si>
  <si>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</si>
  <si>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</si>
  <si>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</si>
  <si>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</si>
  <si>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</si>
  <si>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</si>
  <si>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</si>
  <si>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</si>
  <si>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</si>
  <si>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</si>
  <si>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</si>
  <si>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</si>
  <si>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</si>
  <si>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</si>
  <si>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</si>
  <si>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</si>
  <si>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</si>
  <si>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</si>
  <si>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</si>
  <si>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</si>
  <si>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</si>
  <si>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</si>
  <si>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</si>
  <si>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</si>
  <si>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</si>
  <si>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</si>
  <si>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</si>
  <si>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</si>
  <si>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</si>
  <si>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</si>
  <si>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</si>
  <si>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</si>
  <si>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</si>
  <si>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</si>
  <si>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</si>
  <si>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</si>
  <si>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</si>
  <si>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</si>
  <si>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</si>
  <si>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</si>
  <si>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</si>
  <si>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</si>
  <si>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</si>
  <si>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</si>
  <si>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</si>
  <si>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</si>
  <si>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</si>
  <si>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</si>
  <si>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</si>
  <si>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</si>
  <si>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</si>
  <si>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</si>
  <si>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</si>
  <si>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</si>
  <si>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</si>
  <si>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</si>
  <si>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</si>
  <si>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</si>
  <si>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</si>
  <si>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</si>
  <si>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</si>
  <si>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</si>
  <si>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</si>
  <si>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</si>
  <si>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</si>
  <si>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</si>
  <si>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</si>
  <si>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</si>
  <si>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</si>
  <si>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</si>
  <si>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</si>
  <si>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</si>
  <si>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</si>
  <si>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</si>
  <si>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</si>
  <si>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</si>
  <si>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</si>
  <si>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</si>
  <si>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</si>
  <si>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</si>
  <si>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</si>
  <si>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</si>
  <si>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</si>
  <si>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</si>
  <si>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</si>
  <si>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</si>
  <si>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</si>
  <si>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</si>
  <si>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</si>
  <si>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</si>
  <si>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</si>
  <si>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</si>
  <si>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</si>
  <si>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</si>
  <si>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</si>
  <si>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</si>
  <si>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</si>
  <si>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</si>
  <si>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</si>
  <si>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</si>
  <si>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</si>
  <si>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</si>
  <si>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</si>
  <si>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</si>
  <si>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</si>
  <si>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</si>
  <si>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</si>
  <si>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</si>
  <si>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</si>
  <si>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</si>
  <si>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</si>
  <si>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</si>
  <si>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</si>
  <si>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</si>
  <si>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</si>
  <si>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</si>
  <si>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</si>
  <si>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</si>
  <si>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</si>
  <si>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</si>
  <si>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</si>
  <si>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</si>
  <si>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</si>
  <si>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</si>
  <si>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</si>
  <si>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</si>
  <si>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</si>
  <si>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</si>
  <si>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</si>
  <si>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</si>
  <si>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</si>
  <si>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</si>
  <si>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</si>
  <si>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</si>
  <si>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</si>
  <si>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</si>
  <si>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</si>
  <si>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</si>
  <si>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</si>
  <si>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</si>
  <si>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</si>
  <si>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</si>
  <si>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</si>
  <si>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</si>
  <si>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</si>
  <si>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</si>
  <si>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</si>
  <si>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</si>
  <si>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</si>
  <si>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</si>
  <si>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</si>
  <si>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</si>
  <si>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</si>
  <si>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</si>
  <si>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</si>
  <si>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</si>
  <si>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</si>
  <si>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</si>
  <si>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</si>
  <si>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</si>
  <si>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</si>
  <si>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</si>
  <si>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</si>
  <si>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</si>
  <si>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</si>
  <si>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</si>
  <si>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</si>
  <si>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</si>
  <si>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</si>
  <si>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</si>
  <si>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</si>
  <si>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</si>
  <si>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</si>
  <si>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</si>
  <si>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</si>
  <si>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</si>
  <si>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</si>
  <si>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</si>
  <si>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</si>
  <si>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</si>
  <si>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</si>
  <si>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</si>
  <si>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</si>
  <si>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</si>
  <si>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</si>
  <si>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</si>
  <si>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</si>
  <si>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</si>
  <si>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</si>
  <si>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</si>
  <si>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</si>
  <si>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</si>
  <si>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</si>
  <si>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</si>
  <si>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</si>
  <si>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</si>
  <si>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</si>
  <si>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</si>
  <si>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</si>
  <si>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</si>
  <si>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</si>
  <si>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</si>
  <si>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</si>
  <si>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</si>
  <si>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</si>
  <si>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</si>
  <si>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</si>
  <si>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</si>
  <si>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</si>
  <si>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</si>
  <si>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</si>
  <si>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</si>
  <si>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</si>
  <si>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</si>
  <si>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</si>
  <si>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</si>
  <si>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</si>
  <si>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</si>
  <si>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</si>
  <si>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</si>
  <si>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</si>
  <si>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</si>
  <si>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</si>
  <si>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</si>
  <si>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</si>
  <si>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</si>
  <si>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</si>
  <si>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</si>
  <si>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</si>
  <si>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</si>
  <si>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</si>
  <si>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</si>
  <si>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</si>
  <si>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</si>
  <si>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</si>
  <si>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</si>
  <si>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</si>
  <si>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</si>
  <si>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</si>
  <si>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</si>
  <si>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</si>
  <si>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</si>
  <si>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</si>
  <si>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</si>
  <si>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</si>
  <si>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</si>
  <si>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</si>
  <si>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</si>
  <si>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</si>
  <si>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</si>
  <si>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</si>
  <si>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</si>
  <si>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</si>
  <si>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</si>
  <si>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</si>
  <si>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</si>
  <si>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</si>
  <si>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</si>
  <si>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</si>
  <si>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</si>
  <si>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</si>
  <si>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</si>
  <si>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</si>
  <si>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</si>
  <si>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</si>
  <si>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</si>
  <si>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</si>
  <si>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</si>
  <si>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</si>
  <si>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</si>
  <si>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</si>
  <si>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</si>
  <si>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</si>
  <si>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</si>
  <si>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</si>
  <si>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</si>
  <si>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</si>
  <si>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</si>
  <si>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</si>
  <si>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</si>
  <si>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</si>
  <si>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</si>
  <si>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</si>
  <si>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</si>
  <si>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</si>
  <si>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</si>
  <si>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</si>
  <si>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</si>
  <si>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</si>
  <si>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</si>
  <si>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</si>
  <si>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</si>
  <si>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</si>
  <si>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</si>
  <si>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</si>
  <si>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</si>
  <si>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</si>
  <si>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</si>
  <si>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</si>
  <si>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</si>
  <si>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</si>
  <si>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</si>
  <si>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</si>
  <si>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</si>
  <si>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</si>
  <si>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</si>
  <si>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</si>
  <si>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</si>
  <si>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</si>
  <si>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</si>
  <si>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</si>
  <si>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</si>
  <si>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</si>
  <si>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</si>
  <si>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</si>
  <si>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</si>
  <si>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</si>
  <si>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</si>
  <si>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</si>
  <si>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</si>
  <si>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</si>
  <si>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</si>
  <si>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</si>
  <si>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</si>
  <si>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</si>
  <si>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</si>
  <si>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</si>
  <si>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</si>
  <si>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</si>
  <si>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</si>
  <si>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</si>
  <si>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</si>
  <si>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</si>
  <si>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</si>
  <si>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</si>
  <si>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</si>
  <si>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</si>
  <si>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</si>
  <si>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</si>
  <si>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</si>
  <si>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</si>
  <si>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</si>
  <si>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</si>
  <si>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</si>
  <si>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</si>
  <si>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</si>
  <si>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</si>
  <si>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</si>
  <si>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</si>
  <si>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</si>
  <si>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</si>
  <si>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</si>
  <si>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</si>
  <si>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</si>
  <si>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</si>
  <si>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</si>
  <si>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</si>
  <si>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</si>
  <si>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</si>
  <si>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</si>
  <si>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</si>
  <si>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</si>
  <si>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</si>
  <si>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</si>
  <si>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</si>
  <si>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</si>
  <si>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</si>
  <si>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</si>
  <si>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</si>
  <si>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</si>
  <si>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</si>
  <si>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</si>
  <si>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</si>
  <si>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</si>
  <si>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</si>
  <si>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</si>
  <si>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</si>
  <si>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</si>
  <si>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</si>
  <si>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</si>
  <si>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</si>
  <si>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</si>
  <si>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</si>
  <si>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</si>
  <si>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</si>
  <si>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</si>
  <si>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</si>
  <si>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</si>
  <si>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</si>
  <si>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</si>
  <si>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</si>
  <si>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</si>
  <si>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</si>
  <si>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</si>
  <si>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</si>
  <si>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</si>
  <si>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</si>
  <si>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</si>
  <si>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</si>
  <si>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</si>
  <si>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</si>
  <si>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</si>
  <si>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</si>
  <si>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</si>
  <si>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</si>
  <si>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</si>
  <si>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</si>
  <si>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</si>
  <si>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</si>
  <si>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</si>
  <si>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</si>
  <si>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</si>
  <si>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</si>
  <si>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</si>
  <si>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</si>
  <si>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</si>
  <si>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</si>
  <si>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</si>
  <si>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</si>
  <si>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</si>
  <si>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</si>
  <si>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</si>
  <si>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</si>
  <si>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</si>
  <si>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</si>
  <si>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</si>
  <si>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</si>
  <si>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</si>
  <si>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</si>
  <si>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</si>
  <si>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</si>
  <si>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</si>
  <si>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</si>
  <si>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</si>
  <si>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</si>
  <si>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</si>
  <si>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</si>
  <si>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</si>
  <si>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</si>
  <si>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</si>
  <si>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</si>
  <si>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</si>
  <si>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</si>
  <si>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</si>
  <si>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</si>
  <si>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</si>
  <si>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</si>
  <si>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</si>
  <si>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</si>
  <si>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</si>
  <si>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</si>
  <si>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</si>
  <si>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</si>
  <si>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</si>
  <si>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</si>
  <si>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</si>
  <si>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</si>
  <si>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</si>
  <si>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</si>
  <si>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</si>
  <si>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</si>
  <si>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</si>
  <si>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</si>
  <si>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</si>
  <si>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</si>
  <si>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</si>
  <si>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</si>
  <si>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</si>
  <si>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</si>
  <si>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</si>
  <si>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</si>
  <si>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</si>
  <si>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</si>
  <si>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</si>
  <si>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</si>
  <si>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</si>
  <si>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</si>
  <si>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</si>
  <si>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</si>
  <si>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</si>
  <si>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</si>
  <si>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</si>
  <si>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</si>
  <si>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</si>
  <si>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</si>
  <si>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</si>
  <si>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</si>
  <si>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</si>
  <si>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</si>
  <si>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</si>
  <si>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</si>
  <si>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</si>
  <si>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</si>
  <si>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</si>
  <si>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</si>
  <si>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</si>
  <si>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</si>
  <si>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</si>
  <si>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</si>
  <si>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</si>
  <si>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</si>
  <si>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</si>
  <si>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</si>
  <si>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</si>
  <si>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</si>
  <si>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</si>
  <si>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</si>
  <si>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</si>
  <si>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</si>
  <si>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</si>
  <si>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</si>
  <si>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</si>
  <si>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</si>
  <si>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</si>
  <si>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</si>
  <si>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</si>
  <si>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</si>
  <si>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</si>
  <si>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</si>
  <si>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</si>
  <si>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</si>
  <si>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</si>
  <si>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</si>
  <si>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</si>
  <si>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</si>
  <si>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</si>
  <si>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</si>
  <si>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</si>
  <si>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</si>
  <si>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</si>
  <si>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</si>
  <si>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</si>
  <si>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</si>
  <si>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</si>
  <si>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</si>
  <si>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</si>
  <si>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</si>
  <si>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</si>
  <si>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</si>
  <si>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</si>
  <si>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</si>
  <si>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</si>
  <si>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</si>
  <si>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</si>
  <si>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</si>
  <si>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</si>
  <si>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</si>
  <si>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</si>
  <si>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</si>
  <si>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</si>
  <si>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</si>
  <si>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</si>
  <si>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</si>
  <si>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</si>
  <si>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</si>
  <si>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</si>
  <si>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</si>
  <si>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</si>
  <si>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</si>
  <si>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</si>
  <si>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</si>
  <si>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</si>
  <si>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</si>
  <si>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</si>
  <si>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</si>
  <si>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</si>
  <si>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</si>
  <si>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</si>
  <si>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</si>
  <si>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</si>
  <si>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</si>
  <si>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</si>
  <si>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</si>
  <si>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</si>
  <si>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</si>
  <si>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</si>
  <si>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</si>
  <si>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</si>
  <si>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</si>
  <si>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</si>
  <si>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</si>
  <si>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</si>
  <si>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</si>
  <si>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</si>
  <si>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</si>
  <si>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</si>
  <si>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</si>
  <si>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</si>
  <si>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</si>
  <si>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</si>
  <si>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</si>
  <si>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</si>
  <si>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</si>
  <si>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</si>
  <si>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</si>
  <si>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</si>
  <si>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</si>
  <si>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</si>
  <si>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</si>
  <si>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</si>
  <si>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</si>
  <si>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</si>
  <si>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</si>
  <si>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</si>
  <si>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</si>
  <si>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</si>
  <si>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</si>
  <si>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</si>
  <si>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</si>
  <si>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</si>
  <si>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</si>
  <si>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</si>
  <si>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</si>
  <si>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</si>
  <si>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</si>
  <si>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</si>
  <si>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</si>
  <si>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</si>
  <si>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</si>
  <si>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</si>
  <si>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</si>
  <si>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</si>
  <si>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</si>
  <si>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</si>
  <si>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</si>
  <si>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</si>
  <si>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</si>
  <si>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</si>
  <si>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</si>
  <si>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</si>
  <si>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</si>
  <si>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</si>
  <si>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</si>
  <si>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</si>
  <si>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</si>
  <si>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</si>
  <si>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</si>
  <si>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</si>
  <si>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</si>
  <si>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</si>
  <si>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</si>
  <si>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</si>
  <si>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</si>
  <si>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</si>
  <si>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</si>
  <si>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</si>
  <si>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</si>
  <si>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</si>
  <si>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</si>
  <si>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</si>
  <si>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</si>
  <si>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</si>
  <si>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</si>
  <si>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</si>
  <si>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</si>
  <si>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</si>
  <si>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</si>
  <si>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</si>
  <si>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</si>
  <si>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</si>
  <si>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</si>
  <si>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</si>
  <si>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</si>
  <si>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</si>
  <si>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</si>
  <si>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</si>
  <si>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</si>
  <si>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</si>
  <si>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</si>
  <si>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</si>
  <si>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</si>
  <si>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</si>
  <si>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</si>
  <si>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</si>
  <si>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</si>
  <si>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</si>
  <si>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</si>
  <si>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</si>
  <si>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</si>
  <si>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</si>
  <si>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</si>
  <si>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</si>
  <si>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</si>
  <si>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</si>
  <si>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</si>
  <si>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</si>
  <si>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</si>
  <si>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</si>
  <si>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</si>
  <si>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</si>
  <si>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</si>
  <si>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</si>
  <si>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</si>
  <si>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</si>
  <si>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</si>
  <si>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</si>
  <si>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</si>
  <si>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</si>
  <si>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</si>
  <si>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</si>
  <si>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</si>
  <si>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</si>
  <si>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</si>
  <si>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</si>
  <si>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</si>
  <si>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</si>
  <si>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</si>
  <si>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</si>
  <si>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</si>
  <si>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</si>
  <si>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</si>
  <si>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</si>
  <si>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</si>
  <si>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</si>
  <si>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</si>
  <si>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</si>
  <si>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</si>
  <si>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</si>
  <si>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</si>
  <si>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</si>
  <si>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</si>
  <si>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</si>
  <si>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</si>
  <si>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</si>
  <si>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</si>
  <si>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</si>
  <si>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</si>
  <si>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</si>
  <si>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</si>
  <si>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</si>
  <si>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</si>
  <si>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</si>
  <si>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</si>
  <si>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</si>
  <si>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</si>
  <si>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</si>
  <si>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</si>
  <si>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</si>
  <si>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</si>
  <si>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</si>
  <si>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</si>
  <si>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</si>
  <si>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</si>
  <si>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</si>
  <si>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</si>
  <si>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</si>
  <si>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</si>
  <si>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</si>
  <si>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</si>
  <si>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</si>
  <si>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</si>
  <si>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</si>
  <si>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</si>
  <si>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</si>
  <si>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</si>
  <si>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</si>
  <si>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</si>
  <si>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</si>
  <si>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</si>
  <si>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</si>
  <si>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</si>
  <si>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</si>
  <si>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</si>
  <si>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</si>
  <si>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</si>
  <si>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</si>
  <si>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</si>
  <si>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</si>
  <si>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</si>
  <si>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</si>
  <si>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</si>
  <si>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</si>
  <si>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</si>
  <si>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</si>
  <si>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</si>
  <si>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</si>
  <si>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</si>
  <si>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</si>
  <si>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</si>
  <si>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</si>
  <si>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</si>
  <si>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</si>
  <si>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</si>
  <si>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</si>
  <si>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</si>
  <si>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</si>
  <si>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</si>
  <si>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</si>
  <si>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</si>
  <si>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</si>
  <si>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</si>
  <si>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</si>
  <si>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</si>
  <si>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</si>
  <si>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</si>
  <si>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</si>
  <si>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</si>
  <si>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</si>
  <si>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</si>
  <si>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</si>
  <si>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</si>
  <si>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</si>
  <si>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</si>
  <si>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</si>
  <si>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</si>
  <si>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</si>
  <si>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</si>
  <si>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</si>
  <si>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</si>
  <si>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</si>
  <si>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</si>
  <si>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</si>
  <si>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</si>
  <si>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</si>
  <si>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</si>
  <si>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</si>
  <si>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</si>
  <si>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</si>
  <si>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</si>
  <si>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</si>
  <si>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</si>
  <si>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</si>
  <si>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</si>
  <si>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</si>
  <si>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</si>
  <si>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</si>
  <si>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</si>
  <si>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</si>
  <si>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</si>
  <si>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</si>
  <si>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</si>
  <si>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</si>
  <si>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</si>
  <si>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</si>
  <si>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</si>
  <si>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</si>
  <si>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</si>
  <si>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</si>
  <si>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</si>
  <si>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</si>
  <si>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</si>
  <si>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</si>
  <si>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</si>
  <si>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</si>
  <si>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</si>
  <si>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</si>
  <si>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</si>
  <si>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</si>
  <si>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</si>
  <si>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</si>
  <si>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</si>
  <si>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</si>
  <si>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</si>
  <si>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</si>
  <si>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</si>
  <si>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</si>
  <si>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</si>
  <si>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</si>
  <si>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</si>
  <si>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</si>
  <si>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</si>
  <si>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</si>
  <si>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</si>
  <si>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</si>
  <si>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</si>
  <si>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</si>
  <si>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</si>
  <si>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</si>
  <si>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</si>
  <si>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</si>
  <si>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</si>
  <si>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</si>
  <si>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</si>
  <si>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</si>
  <si>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</si>
  <si>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</si>
  <si>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</si>
  <si>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</si>
  <si>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</si>
  <si>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</si>
  <si>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</si>
  <si>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</si>
  <si>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</si>
  <si>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</si>
  <si>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</si>
  <si>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</si>
  <si>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</si>
  <si>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</si>
  <si>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</si>
  <si>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</si>
  <si>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</si>
  <si>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</si>
  <si>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</si>
  <si>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</si>
  <si>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</si>
  <si>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</si>
  <si>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</si>
  <si>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</si>
  <si>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</si>
  <si>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</si>
  <si>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</si>
  <si>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</si>
  <si>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</si>
  <si>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</si>
  <si>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</si>
  <si>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</si>
  <si>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</si>
  <si>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</si>
  <si>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</si>
  <si>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</si>
  <si>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</si>
  <si>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</si>
  <si>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</si>
  <si>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</si>
  <si>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</si>
  <si>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</si>
  <si>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</si>
  <si>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</si>
  <si>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</si>
  <si>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</si>
  <si>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</si>
  <si>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</si>
  <si>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</si>
  <si>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</si>
  <si>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</si>
  <si>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</si>
  <si>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</si>
  <si>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</si>
  <si>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</si>
  <si>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</si>
  <si>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</si>
  <si>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</si>
  <si>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</si>
  <si>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</si>
  <si>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</si>
  <si>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</si>
  <si>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</si>
  <si>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</si>
  <si>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</si>
  <si>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</si>
  <si>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</si>
  <si>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</si>
  <si>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</si>
  <si>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</si>
  <si>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</si>
  <si>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</si>
  <si>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</si>
  <si>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</si>
  <si>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</si>
  <si>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</si>
  <si>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</si>
  <si>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</si>
  <si>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</si>
  <si>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</si>
  <si>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</si>
  <si>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</si>
  <si>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</si>
  <si>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</si>
  <si>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</si>
  <si>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</si>
  <si>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</si>
  <si>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</si>
  <si>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</si>
  <si>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</si>
  <si>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</si>
  <si>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</si>
  <si>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</si>
  <si>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</si>
  <si>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</si>
  <si>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</si>
  <si>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</si>
  <si>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</si>
  <si>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</si>
  <si>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</si>
  <si>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</si>
  <si>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</si>
  <si>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</si>
  <si>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</si>
  <si>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</si>
  <si>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</si>
  <si>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</si>
  <si>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</si>
  <si>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</si>
  <si>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</si>
  <si>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</si>
  <si>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</si>
  <si>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</si>
  <si>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</si>
  <si>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</si>
  <si>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</si>
  <si>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</si>
  <si>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</si>
  <si>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</si>
  <si>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</si>
  <si>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</si>
  <si>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</si>
  <si>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</si>
  <si>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</si>
  <si>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</si>
  <si>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</si>
  <si>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</si>
  <si>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</si>
  <si>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</si>
  <si>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</si>
  <si>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</si>
  <si>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</si>
  <si>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</si>
  <si>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</si>
  <si>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</si>
  <si>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</si>
  <si>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</si>
  <si>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</si>
  <si>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</si>
  <si>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</si>
  <si>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</si>
  <si>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</si>
  <si>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</si>
  <si>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</si>
  <si>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</si>
  <si>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</si>
  <si>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</si>
  <si>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</si>
  <si>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</si>
  <si>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</si>
  <si>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</si>
  <si>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</si>
  <si>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</si>
  <si>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</si>
  <si>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</si>
  <si>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</si>
  <si>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</si>
  <si>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</si>
  <si>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</si>
  <si>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</si>
  <si>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</si>
  <si>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</si>
  <si>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</si>
  <si>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</si>
  <si>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</si>
  <si>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</si>
  <si>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</si>
  <si>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</si>
  <si>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</si>
  <si>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</si>
  <si>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</si>
  <si>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</si>
  <si>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</si>
  <si>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</si>
  <si>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</si>
  <si>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</si>
  <si>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</si>
  <si>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</si>
  <si>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</si>
  <si>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</si>
  <si>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</si>
  <si>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</si>
  <si>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</si>
  <si>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</si>
  <si>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</si>
  <si>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</si>
  <si>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</si>
  <si>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</si>
  <si>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</si>
  <si>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</si>
  <si>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</si>
  <si>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</si>
  <si>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</si>
  <si>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</si>
  <si>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</si>
  <si>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</si>
  <si>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</si>
  <si>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</si>
  <si>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</si>
  <si>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</si>
  <si>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</si>
  <si>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</si>
  <si>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</si>
  <si>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</si>
  <si>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</si>
  <si>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</si>
  <si>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</si>
  <si>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</si>
  <si>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</si>
  <si>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</si>
  <si>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</si>
  <si>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</si>
  <si>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</si>
  <si>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</si>
  <si>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</si>
  <si>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</si>
  <si>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</si>
  <si>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</si>
  <si>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</si>
  <si>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</si>
  <si>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</si>
  <si>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</si>
  <si>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</si>
  <si>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</si>
  <si>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</si>
  <si>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</si>
  <si>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</si>
  <si>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</si>
  <si>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</si>
  <si>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</si>
  <si>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</si>
  <si>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</si>
  <si>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</si>
  <si>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</si>
  <si>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</si>
  <si>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</si>
  <si>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</si>
  <si>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</si>
  <si>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</si>
  <si>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</si>
  <si>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</si>
  <si>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</si>
  <si>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</si>
  <si>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</si>
  <si>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</si>
  <si>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</si>
  <si>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</si>
  <si>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</si>
  <si>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</si>
  <si>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</si>
  <si>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</si>
  <si>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</si>
  <si>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</si>
  <si>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</si>
  <si>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</si>
  <si>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</si>
  <si>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</si>
  <si>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</si>
  <si>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</si>
  <si>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</si>
  <si>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</si>
  <si>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</si>
  <si>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</si>
  <si>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</si>
  <si>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</si>
  <si>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</si>
  <si>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</si>
  <si>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</si>
  <si>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</si>
  <si>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</si>
  <si>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</si>
  <si>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</si>
  <si>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</si>
  <si>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</si>
  <si>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</si>
  <si>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</si>
  <si>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</si>
  <si>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</si>
  <si>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</si>
  <si>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</si>
  <si>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</si>
  <si>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</si>
  <si>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</si>
  <si>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</si>
  <si>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</si>
  <si>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</si>
  <si>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</si>
  <si>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</si>
  <si>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</si>
  <si>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</si>
  <si>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</si>
  <si>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</si>
  <si>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</si>
  <si>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</si>
  <si>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</si>
  <si>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</si>
  <si>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</si>
  <si>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</si>
  <si>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</si>
  <si>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</si>
  <si>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</si>
  <si>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</si>
  <si>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</si>
  <si>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</si>
  <si>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</si>
  <si>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</si>
  <si>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</si>
  <si>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</si>
  <si>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</si>
  <si>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</si>
  <si>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</si>
  <si>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</si>
  <si>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</si>
  <si>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</si>
  <si>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</si>
  <si>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</si>
  <si>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</si>
  <si>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</si>
  <si>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</si>
  <si>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</si>
  <si>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</si>
  <si>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</si>
  <si>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</si>
  <si>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</si>
  <si>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</si>
  <si>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</si>
  <si>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</si>
  <si>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</si>
  <si>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</si>
  <si>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</si>
  <si>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</si>
  <si>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</si>
  <si>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</si>
  <si>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</si>
  <si>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</si>
  <si>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</si>
  <si>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</si>
  <si>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</si>
  <si>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</si>
  <si>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</si>
  <si>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</si>
  <si>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</si>
  <si>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</si>
  <si>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</si>
  <si>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</si>
  <si>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</si>
  <si>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</si>
  <si>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</si>
  <si>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</si>
  <si>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</si>
  <si>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</si>
  <si>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</si>
  <si>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</si>
  <si>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</si>
  <si>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</si>
  <si>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</si>
  <si>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</si>
  <si>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</si>
  <si>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</si>
  <si>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</si>
  <si>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</si>
  <si>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</si>
  <si>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</si>
  <si>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</si>
  <si>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</si>
  <si>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</si>
  <si>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</si>
  <si>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</si>
  <si>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</si>
  <si>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</si>
  <si>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</si>
  <si>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</si>
  <si>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</si>
  <si>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</si>
  <si>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</si>
  <si>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</si>
  <si>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</si>
  <si>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</si>
  <si>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</si>
  <si>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</si>
  <si>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</si>
  <si>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</si>
  <si>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</si>
  <si>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</si>
  <si>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</si>
  <si>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</si>
  <si>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</si>
  <si>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</si>
  <si>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</si>
  <si>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</si>
  <si>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</si>
  <si>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</si>
  <si>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</si>
  <si>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</si>
  <si>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</si>
  <si>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</si>
  <si>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</si>
  <si>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</si>
  <si>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</si>
  <si>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</si>
  <si>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</si>
  <si>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</si>
  <si>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</si>
  <si>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</si>
  <si>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</si>
  <si>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</si>
  <si>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</si>
  <si>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</si>
  <si>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</si>
  <si>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</si>
  <si>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</si>
  <si>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</si>
  <si>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</si>
  <si>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</si>
  <si>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</si>
  <si>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</si>
  <si>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</si>
  <si>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</si>
  <si>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</si>
  <si>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</si>
  <si>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</si>
  <si>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</si>
  <si>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</si>
  <si>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</si>
  <si>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</si>
  <si>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</si>
  <si>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</si>
  <si>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</si>
  <si>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</si>
  <si>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</si>
  <si>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</si>
  <si>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</si>
  <si>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</si>
  <si>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</si>
  <si>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</si>
  <si>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</si>
  <si>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</si>
  <si>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</si>
  <si>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</si>
  <si>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</si>
  <si>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</si>
  <si>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</si>
  <si>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</si>
  <si>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</si>
  <si>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</si>
  <si>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</si>
  <si>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</si>
  <si>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</si>
  <si>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</si>
  <si>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</si>
  <si>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</si>
  <si>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</si>
  <si>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</si>
  <si>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</si>
  <si>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</si>
  <si>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</si>
  <si>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</si>
  <si>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</si>
  <si>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</si>
  <si>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</si>
  <si>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</si>
  <si>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</si>
  <si>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</si>
  <si>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</si>
  <si>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</si>
  <si>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</si>
  <si>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</si>
  <si>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</si>
  <si>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</si>
  <si>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</si>
  <si>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</si>
  <si>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</si>
  <si>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</si>
  <si>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</si>
  <si>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</si>
  <si>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</si>
  <si>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</si>
  <si>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</si>
  <si>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</si>
  <si>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</si>
  <si>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</si>
  <si>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</si>
  <si>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</si>
  <si>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</si>
  <si>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</si>
  <si>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</si>
  <si>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</si>
  <si>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</si>
  <si>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</si>
  <si>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</si>
  <si>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</si>
  <si>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</si>
  <si>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</si>
  <si>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</si>
  <si>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</si>
  <si>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</si>
  <si>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</si>
  <si>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</si>
  <si>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</si>
  <si>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</si>
  <si>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</si>
  <si>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</si>
  <si>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</si>
  <si>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</si>
  <si>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</si>
  <si>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</si>
  <si>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</si>
  <si>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</si>
  <si>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</si>
  <si>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</si>
  <si>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</si>
  <si>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</si>
  <si>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</si>
  <si>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</si>
  <si>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</si>
  <si>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</si>
  <si>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</si>
  <si>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</si>
  <si>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</si>
  <si>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</si>
  <si>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</si>
  <si>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</si>
  <si>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</si>
  <si>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</si>
  <si>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</si>
  <si>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</si>
  <si>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</si>
  <si>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</si>
  <si>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</si>
  <si>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</si>
  <si>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</si>
  <si>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</si>
  <si>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</si>
  <si>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</si>
  <si>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</si>
  <si>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</si>
  <si>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</si>
  <si>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</si>
  <si>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</si>
  <si>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</si>
  <si>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</si>
  <si>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</si>
  <si>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</si>
  <si>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</si>
  <si>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</si>
  <si>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</si>
  <si>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</si>
  <si>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</si>
  <si>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</si>
  <si>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</si>
  <si>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</si>
  <si>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</si>
  <si>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</si>
  <si>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</si>
  <si>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</si>
  <si>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</si>
  <si>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</si>
  <si>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</si>
  <si>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</si>
  <si>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</si>
  <si>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</si>
  <si>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</si>
  <si>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</si>
  <si>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</si>
  <si>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</si>
  <si>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</si>
  <si>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</si>
  <si>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</si>
  <si>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</si>
  <si>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</si>
  <si>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</si>
  <si>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</si>
  <si>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</si>
  <si>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</si>
  <si>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</si>
  <si>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</si>
  <si>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</si>
  <si>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</si>
  <si>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</si>
  <si>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</si>
  <si>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</si>
  <si>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</si>
  <si>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</si>
  <si>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</si>
  <si>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</si>
  <si>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</si>
  <si>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</si>
  <si>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</si>
  <si>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</si>
  <si>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</si>
  <si>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</si>
  <si>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</si>
  <si>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</si>
  <si>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</si>
  <si>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</si>
  <si>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</si>
  <si>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</si>
  <si>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</si>
  <si>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</si>
  <si>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</si>
  <si>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</si>
  <si>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</si>
  <si>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</si>
  <si>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</si>
  <si>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</si>
  <si>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</si>
  <si>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</si>
  <si>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</si>
  <si>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</si>
  <si>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</si>
  <si>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</si>
  <si>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</si>
  <si>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</si>
  <si>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</si>
  <si>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</si>
  <si>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</si>
  <si>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</si>
  <si>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</si>
  <si>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</si>
  <si>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</si>
  <si>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</si>
  <si>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</si>
  <si>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</si>
  <si>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</si>
  <si>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</si>
  <si>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</si>
  <si>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</si>
  <si>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</si>
  <si>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</si>
  <si>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</si>
  <si>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</si>
  <si>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</si>
  <si>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</si>
  <si>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</si>
  <si>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</si>
  <si>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</si>
  <si>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</si>
  <si>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</si>
  <si>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</si>
  <si>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</si>
  <si>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</si>
  <si>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</si>
  <si>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</si>
  <si>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</si>
  <si>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</si>
  <si>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</si>
  <si>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</si>
  <si>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</si>
  <si>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</si>
  <si>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</si>
  <si>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</si>
  <si>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</si>
  <si>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</si>
  <si>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</si>
  <si>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</si>
  <si>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</si>
  <si>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</si>
  <si>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</si>
  <si>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</si>
  <si>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</si>
  <si>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</si>
  <si>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</si>
  <si>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</si>
  <si>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</si>
  <si>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</si>
  <si>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</si>
  <si>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</si>
  <si>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</si>
  <si>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</si>
  <si>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</si>
  <si>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</si>
  <si>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</si>
  <si>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</si>
  <si>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</si>
  <si>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</si>
  <si>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</si>
  <si>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</si>
  <si>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</si>
  <si>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</si>
  <si>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</si>
  <si>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</si>
  <si>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</si>
  <si>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</si>
  <si>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</si>
  <si>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</si>
  <si>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</si>
  <si>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</si>
  <si>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</si>
  <si>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</si>
  <si>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</si>
  <si>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</si>
  <si>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</si>
  <si>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</si>
  <si>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</si>
  <si>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</si>
  <si>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</si>
  <si>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</si>
  <si>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</si>
  <si>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</si>
  <si>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</si>
  <si>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</si>
  <si>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</si>
  <si>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</si>
  <si>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</si>
  <si>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</si>
  <si>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</si>
  <si>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</si>
  <si>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</si>
  <si>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</si>
  <si>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</si>
  <si>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</si>
  <si>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</si>
  <si>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</si>
  <si>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</si>
  <si>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</si>
  <si>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</si>
  <si>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</si>
  <si>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</si>
  <si>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</si>
  <si>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</si>
  <si>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</si>
  <si>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</si>
  <si>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</si>
  <si>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</si>
  <si>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</si>
  <si>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</si>
  <si>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</si>
  <si>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</si>
  <si>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</si>
  <si>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</si>
  <si>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</si>
  <si>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</si>
  <si>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</si>
  <si>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</si>
  <si>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</si>
  <si>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</si>
  <si>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</si>
  <si>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</si>
  <si>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</si>
  <si>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</si>
  <si>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</si>
  <si>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</si>
  <si>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</si>
  <si>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</si>
  <si>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</si>
  <si>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</si>
  <si>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</si>
  <si>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</si>
  <si>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</si>
  <si>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</si>
  <si>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</si>
  <si>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</si>
  <si>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</si>
  <si>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</si>
  <si>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</si>
  <si>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</si>
  <si>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</si>
  <si>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</si>
  <si>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</si>
  <si>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</si>
  <si>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</si>
  <si>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</si>
  <si>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</si>
  <si>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</si>
  <si>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</si>
  <si>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</si>
  <si>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</si>
  <si>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</si>
  <si>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</si>
  <si>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</si>
  <si>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</si>
  <si>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</si>
  <si>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</si>
  <si>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</si>
  <si>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</si>
  <si>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</si>
  <si>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</si>
  <si>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</si>
  <si>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</si>
  <si>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</si>
  <si>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</si>
  <si>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</si>
  <si>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</si>
  <si>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</si>
  <si>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</si>
  <si>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</si>
  <si>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</si>
  <si>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</si>
  <si>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</si>
  <si>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</si>
  <si>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</si>
  <si>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</si>
  <si>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</si>
  <si>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</si>
  <si>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</si>
  <si>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</si>
  <si>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</si>
  <si>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</si>
  <si>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</si>
  <si>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</si>
  <si>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</si>
  <si>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</si>
  <si>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</si>
  <si>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</si>
  <si>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</si>
  <si>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</si>
  <si>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</si>
  <si>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</si>
  <si>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</si>
  <si>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</si>
  <si>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</si>
  <si>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</si>
  <si>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</si>
  <si>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</si>
  <si>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</si>
  <si>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</si>
  <si>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</si>
  <si>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</si>
  <si>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</si>
  <si>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</si>
  <si>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</si>
  <si>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</si>
  <si>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</si>
  <si>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</si>
  <si>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</si>
  <si>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</si>
  <si>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</si>
  <si>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</si>
  <si>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</si>
  <si>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</si>
  <si>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</si>
  <si>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</si>
  <si>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</si>
  <si>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</si>
  <si>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</si>
  <si>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</si>
  <si>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</si>
  <si>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</si>
  <si>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</si>
  <si>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</si>
  <si>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</si>
  <si>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</si>
  <si>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</si>
  <si>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</si>
  <si>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</si>
  <si>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</si>
  <si>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</si>
  <si>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</si>
  <si>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</si>
  <si>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</si>
  <si>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</si>
  <si>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</si>
  <si>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</si>
  <si>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</si>
  <si>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</si>
  <si>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</si>
  <si>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</si>
  <si>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</si>
  <si>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</si>
  <si>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</si>
  <si>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</si>
  <si>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</si>
  <si>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</si>
  <si>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</si>
  <si>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</si>
  <si>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</si>
  <si>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</si>
  <si>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</si>
  <si>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</si>
  <si>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</si>
  <si>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</si>
  <si>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</si>
  <si>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</si>
  <si>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</si>
  <si>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</si>
  <si>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</si>
  <si>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</si>
  <si>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</si>
  <si>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</si>
  <si>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</si>
  <si>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</si>
  <si>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</si>
  <si>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</si>
  <si>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</si>
  <si>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</si>
  <si>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</si>
  <si>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</si>
  <si>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</si>
  <si>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</si>
  <si>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</si>
  <si>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</si>
  <si>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</si>
  <si>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</si>
  <si>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</si>
  <si>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</si>
  <si>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</si>
  <si>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</si>
  <si>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</si>
  <si>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</si>
  <si>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</si>
  <si>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</si>
  <si>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</si>
  <si>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</si>
  <si>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</si>
  <si>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</si>
  <si>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</si>
  <si>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</si>
  <si>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</si>
  <si>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</si>
  <si>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</si>
  <si>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</si>
  <si>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</si>
  <si>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</si>
  <si>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</si>
  <si>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</si>
  <si>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</si>
  <si>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</si>
  <si>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</si>
  <si>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</si>
  <si>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</si>
  <si>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</si>
  <si>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</si>
  <si>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</si>
  <si>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</si>
  <si>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</si>
  <si>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</si>
  <si>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</si>
  <si>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</si>
  <si>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</si>
  <si>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</si>
  <si>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</si>
  <si>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</si>
  <si>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</si>
  <si>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</si>
  <si>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</si>
  <si>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</si>
  <si>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</si>
  <si>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</si>
  <si>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</si>
  <si>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</si>
  <si>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</si>
  <si>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</si>
  <si>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</si>
  <si>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</si>
  <si>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</si>
  <si>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</si>
  <si>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</si>
  <si>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</si>
  <si>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</si>
  <si>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</si>
  <si>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</si>
  <si>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</si>
  <si>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</si>
  <si>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</si>
  <si>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</si>
  <si>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</si>
  <si>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</si>
  <si>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</si>
  <si>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</si>
  <si>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</si>
  <si>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</si>
  <si>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</si>
  <si>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</si>
  <si>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</si>
  <si>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</si>
  <si>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</si>
  <si>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</si>
  <si>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</si>
  <si>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</si>
  <si>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</si>
  <si>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</si>
  <si>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</si>
  <si>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</si>
  <si>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</si>
  <si>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</si>
  <si>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</si>
  <si>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</si>
  <si>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</si>
  <si>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</si>
  <si>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</si>
  <si>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</si>
  <si>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</si>
  <si>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</si>
  <si>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</si>
  <si>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</si>
  <si>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</si>
  <si>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</si>
  <si>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</si>
  <si>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</si>
  <si>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</si>
  <si>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</si>
  <si>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</si>
  <si>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</si>
  <si>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</si>
  <si>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</si>
  <si>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</si>
  <si>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</si>
  <si>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</si>
  <si>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</si>
  <si>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</si>
  <si>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</si>
  <si>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</si>
  <si>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</si>
  <si>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</si>
  <si>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</si>
  <si>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</si>
  <si>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</si>
  <si>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</si>
  <si>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</si>
  <si>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</si>
  <si>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</si>
  <si>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</si>
  <si>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</si>
  <si>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</si>
  <si>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</si>
  <si>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</si>
  <si>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</si>
  <si>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</si>
  <si>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</si>
  <si>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</si>
  <si>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</si>
  <si>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</si>
  <si>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</si>
  <si>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</si>
  <si>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</si>
  <si>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</si>
  <si>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</si>
  <si>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</si>
  <si>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</si>
  <si>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</si>
  <si>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</si>
  <si>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</si>
  <si>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</si>
  <si>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</si>
  <si>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</si>
  <si>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</si>
  <si>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</si>
  <si>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</si>
  <si>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</si>
  <si>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</si>
  <si>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</si>
  <si>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</si>
  <si>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</si>
  <si>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</si>
  <si>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</si>
  <si>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</si>
  <si>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</si>
  <si>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</si>
  <si>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</si>
  <si>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</si>
  <si>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</si>
  <si>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</si>
  <si>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</si>
  <si>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</si>
  <si>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</si>
  <si>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</si>
  <si>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</si>
  <si>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</si>
  <si>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</si>
  <si>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</si>
  <si>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</si>
  <si>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</si>
  <si>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</si>
  <si>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</si>
  <si>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</si>
  <si>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</si>
  <si>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</si>
  <si>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</si>
  <si>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</si>
  <si>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</si>
  <si>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</si>
  <si>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</si>
  <si>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</si>
  <si>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</si>
  <si>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</si>
  <si>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</si>
  <si>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</si>
  <si>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</si>
  <si>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</si>
  <si>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</si>
  <si>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</si>
  <si>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</si>
  <si>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</si>
  <si>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</si>
  <si>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</si>
  <si>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</si>
  <si>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</si>
  <si>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</si>
  <si>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</si>
  <si>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</si>
  <si>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</si>
  <si>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</si>
  <si>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</si>
  <si>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</si>
  <si>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</si>
  <si>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</si>
  <si>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</si>
  <si>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</si>
  <si>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</si>
  <si>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</si>
  <si>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</si>
  <si>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</si>
  <si>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</si>
  <si>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</si>
  <si>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</si>
  <si>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</si>
  <si>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</si>
  <si>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</si>
  <si>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</si>
  <si>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</si>
  <si>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</si>
  <si>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</si>
  <si>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</si>
  <si>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</si>
  <si>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</si>
  <si>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</si>
  <si>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</si>
  <si>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</si>
  <si>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</si>
  <si>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</si>
  <si>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</si>
  <si>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</si>
  <si>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</si>
  <si>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</si>
  <si>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</si>
  <si>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</si>
  <si>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</si>
  <si>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</si>
  <si>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</si>
  <si>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</si>
  <si>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</si>
  <si>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</si>
  <si>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</si>
  <si>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</si>
  <si>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</si>
  <si>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</si>
  <si>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</si>
  <si>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</si>
  <si>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</si>
  <si>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</si>
  <si>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</si>
  <si>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</si>
  <si>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</si>
  <si>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</si>
  <si>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</si>
  <si>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</si>
  <si>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</si>
  <si>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</si>
  <si>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</si>
  <si>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</si>
  <si>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</si>
  <si>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</si>
  <si>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</si>
  <si>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</si>
  <si>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</si>
  <si>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</si>
  <si>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</si>
  <si>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</si>
  <si>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</si>
  <si>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</si>
  <si>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</si>
  <si>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</si>
  <si>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</si>
  <si>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</si>
  <si>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</si>
  <si>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</si>
  <si>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</si>
  <si>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</si>
  <si>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</si>
  <si>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</si>
  <si>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</si>
  <si>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</si>
  <si>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</si>
  <si>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</si>
  <si>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</si>
  <si>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</si>
  <si>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</si>
  <si>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</si>
  <si>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</si>
  <si>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</si>
  <si>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</si>
  <si>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</si>
  <si>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</si>
  <si>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</si>
  <si>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</si>
  <si>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</si>
  <si>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</si>
  <si>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</si>
  <si>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</si>
  <si>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</si>
  <si>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</si>
  <si>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</si>
  <si>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</si>
  <si>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</si>
  <si>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</si>
  <si>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</si>
  <si>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</si>
  <si>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</si>
  <si>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</si>
  <si>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</si>
  <si>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</si>
  <si>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</si>
  <si>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</si>
  <si>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</si>
  <si>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</si>
  <si>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</si>
  <si>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</si>
  <si>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</si>
  <si>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</si>
  <si>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</si>
  <si>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</si>
  <si>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</si>
  <si>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</si>
  <si>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</si>
  <si>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</si>
  <si>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</si>
  <si>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</si>
  <si>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</si>
  <si>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</si>
  <si>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</si>
  <si>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</si>
  <si>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</si>
  <si>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</si>
  <si>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</si>
  <si>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</si>
  <si>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</si>
  <si>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</si>
  <si>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</si>
  <si>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</si>
  <si>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</si>
  <si>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</si>
  <si>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</si>
  <si>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</si>
  <si>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</si>
  <si>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</si>
  <si>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</si>
  <si>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</si>
  <si>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</si>
  <si>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</si>
  <si>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</si>
  <si>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</si>
  <si>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</si>
  <si>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</si>
  <si>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</si>
  <si>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</si>
  <si>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</si>
  <si>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</si>
  <si>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</si>
  <si>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</si>
  <si>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</si>
  <si>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</si>
  <si>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</si>
  <si>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</si>
  <si>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</si>
  <si>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</si>
  <si>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</si>
  <si>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</si>
  <si>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</si>
  <si>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</si>
  <si>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</si>
  <si>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</si>
  <si>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</si>
  <si>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</si>
  <si>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</si>
  <si>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</si>
  <si>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</si>
  <si>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</si>
  <si>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</si>
  <si>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</si>
  <si>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</si>
  <si>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</si>
  <si>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</si>
  <si>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</si>
  <si>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</si>
  <si>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</si>
  <si>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</si>
  <si>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</si>
  <si>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</si>
  <si>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</si>
  <si>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</si>
  <si>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</si>
  <si>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</si>
  <si>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</si>
  <si>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</si>
  <si>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</si>
  <si>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</si>
  <si>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</si>
  <si>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</si>
  <si>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</si>
  <si>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</si>
  <si>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</si>
  <si>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</si>
  <si>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</si>
  <si>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</si>
  <si>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</si>
  <si>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</si>
  <si>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</si>
  <si>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</si>
  <si>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</si>
  <si>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</si>
  <si>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</si>
  <si>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</si>
  <si>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</si>
  <si>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</si>
  <si>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</si>
  <si>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</si>
  <si>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</si>
  <si>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</si>
  <si>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</si>
  <si>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</si>
  <si>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</si>
  <si>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</si>
  <si>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</si>
  <si>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</si>
  <si>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</si>
  <si>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</si>
  <si>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</si>
  <si>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</si>
  <si>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</si>
  <si>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</si>
  <si>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</si>
  <si>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</si>
  <si>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</si>
  <si>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</si>
  <si>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</si>
  <si>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</si>
  <si>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</si>
  <si>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</si>
  <si>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</si>
  <si>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</si>
  <si>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</si>
  <si>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</si>
  <si>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</si>
  <si>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</si>
  <si>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</si>
  <si>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</si>
  <si>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</si>
  <si>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</si>
  <si>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</si>
  <si>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</si>
  <si>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</si>
  <si>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</si>
  <si>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</si>
  <si>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</si>
  <si>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</si>
  <si>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</si>
  <si>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</si>
  <si>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</si>
  <si>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</si>
  <si>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</si>
  <si>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</si>
  <si>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</si>
  <si>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</si>
  <si>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</si>
  <si>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</si>
  <si>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</si>
  <si>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</si>
  <si>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</si>
  <si>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</si>
  <si>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</si>
  <si>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</si>
  <si>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</si>
  <si>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</si>
  <si>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</si>
  <si>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</si>
  <si>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</si>
  <si>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</si>
  <si>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</si>
  <si>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</si>
  <si>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</si>
  <si>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</si>
  <si>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</si>
  <si>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</si>
  <si>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</si>
  <si>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</si>
  <si>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</si>
  <si>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</si>
  <si>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</si>
  <si>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</si>
  <si>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</si>
  <si>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</si>
  <si>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</si>
  <si>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</si>
  <si>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</si>
  <si>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</si>
  <si>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</si>
  <si>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</si>
  <si>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</si>
  <si>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</si>
  <si>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</si>
  <si>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</si>
  <si>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</si>
  <si>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</si>
  <si>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</si>
  <si>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</si>
  <si>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</si>
  <si>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</si>
  <si>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</si>
  <si>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</si>
  <si>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</si>
  <si>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</si>
  <si>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</si>
  <si>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</si>
  <si>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</si>
  <si>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</si>
  <si>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</si>
  <si>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</si>
  <si>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</si>
  <si>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</si>
  <si>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</si>
  <si>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</si>
  <si>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</si>
  <si>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</si>
  <si>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</si>
  <si>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</si>
  <si>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</si>
  <si>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</si>
  <si>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</si>
  <si>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</si>
  <si>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</si>
  <si>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</si>
  <si>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</si>
  <si>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</si>
  <si>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</si>
  <si>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</si>
  <si>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</si>
  <si>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</si>
  <si>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</si>
  <si>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</si>
  <si>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</si>
  <si>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</si>
  <si>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</si>
  <si>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</si>
  <si>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</si>
  <si>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</si>
  <si>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</si>
  <si>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</si>
  <si>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</si>
  <si>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</si>
  <si>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</si>
  <si>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</si>
  <si>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</si>
  <si>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</si>
  <si>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</si>
  <si>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</si>
  <si>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</si>
  <si>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</si>
  <si>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</si>
  <si>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</si>
  <si>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</si>
  <si>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</si>
  <si>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</si>
  <si>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</si>
  <si>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</si>
  <si>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</si>
  <si>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</si>
  <si>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</si>
  <si>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</si>
  <si>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</si>
  <si>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</si>
  <si>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</si>
  <si>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</si>
  <si>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</si>
  <si>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</si>
  <si>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</si>
  <si>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</si>
  <si>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</si>
  <si>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</si>
  <si>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</si>
  <si>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</si>
  <si>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</si>
  <si>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</si>
  <si>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</si>
  <si>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</si>
  <si>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</si>
  <si>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</si>
  <si>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</si>
  <si>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</si>
  <si>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</si>
  <si>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</si>
  <si>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</si>
  <si>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</si>
  <si>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</si>
  <si>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</si>
  <si>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</si>
  <si>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</si>
  <si>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</si>
  <si>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</si>
  <si>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</si>
  <si>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</si>
  <si>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</si>
  <si>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</si>
  <si>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</si>
  <si>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</si>
  <si>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</si>
  <si>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</si>
  <si>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</si>
  <si>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</si>
  <si>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</si>
  <si>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</si>
  <si>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</si>
  <si>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</si>
  <si>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</si>
  <si>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</si>
  <si>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</si>
  <si>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</si>
  <si>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</si>
  <si>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</si>
  <si>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</si>
  <si>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</si>
  <si>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</si>
  <si>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</si>
  <si>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</si>
  <si>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</si>
  <si>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</si>
  <si>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</si>
  <si>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</si>
  <si>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</si>
  <si>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</si>
  <si>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</si>
  <si>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</si>
  <si>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</si>
  <si>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</si>
  <si>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</si>
  <si>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</si>
  <si>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</si>
  <si>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</si>
  <si>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</si>
  <si>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</si>
  <si>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</si>
  <si>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</si>
  <si>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</si>
  <si>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</si>
  <si>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</si>
  <si>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</si>
  <si>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</si>
  <si>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</si>
  <si>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</si>
  <si>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</si>
  <si>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</si>
  <si>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</si>
  <si>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</si>
  <si>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</si>
  <si>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</si>
  <si>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</si>
  <si>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</si>
  <si>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</si>
  <si>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</si>
  <si>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</si>
  <si>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</si>
  <si>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</si>
  <si>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</si>
  <si>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</si>
  <si>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</si>
  <si>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</si>
  <si>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</si>
  <si>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</si>
  <si>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</si>
  <si>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</si>
  <si>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</si>
  <si>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</si>
  <si>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</si>
  <si>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</si>
  <si>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</si>
  <si>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</si>
  <si>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</si>
  <si>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</si>
  <si>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</si>
  <si>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</si>
  <si>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</si>
  <si>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</si>
  <si>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</si>
  <si>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</si>
  <si>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</si>
  <si>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</si>
  <si>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</si>
  <si>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</si>
  <si>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</si>
  <si>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</si>
  <si>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</si>
  <si>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</si>
  <si>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</si>
  <si>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</si>
  <si>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</si>
  <si>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</si>
  <si>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</si>
  <si>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</si>
  <si>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</si>
  <si>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</si>
  <si>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</si>
  <si>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</si>
  <si>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</si>
  <si>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</si>
  <si>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</si>
  <si>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</si>
  <si>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</si>
  <si>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</si>
  <si>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</si>
  <si>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</si>
  <si>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</si>
  <si>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</si>
  <si>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</si>
  <si>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</si>
  <si>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</si>
  <si>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</si>
  <si>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</si>
  <si>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</si>
  <si>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</si>
  <si>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</si>
  <si>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</si>
  <si>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</si>
  <si>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</si>
  <si>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</si>
  <si>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</si>
  <si>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</si>
  <si>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</si>
  <si>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</si>
  <si>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</si>
  <si>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</si>
  <si>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</si>
  <si>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</si>
  <si>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</si>
  <si>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</si>
  <si>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</si>
  <si>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</si>
  <si>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</si>
  <si>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</si>
  <si>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</si>
  <si>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</si>
  <si>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</si>
  <si>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</si>
  <si>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</si>
  <si>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</si>
  <si>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</si>
  <si>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</si>
  <si>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</si>
  <si>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</si>
  <si>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</si>
  <si>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</si>
  <si>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</si>
  <si>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</si>
  <si>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</si>
  <si>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</si>
  <si>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</si>
  <si>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</si>
  <si>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</si>
  <si>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</si>
  <si>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</si>
  <si>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</si>
  <si>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</si>
  <si>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</si>
  <si>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</si>
  <si>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</si>
  <si>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</si>
  <si>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</si>
  <si>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</si>
  <si>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</si>
  <si>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</si>
  <si>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</si>
  <si>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</si>
  <si>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</si>
  <si>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</si>
  <si>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</si>
  <si>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</si>
  <si>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</si>
  <si>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</si>
  <si>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</si>
  <si>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</si>
  <si>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</si>
  <si>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</si>
  <si>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</si>
  <si>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</si>
  <si>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</si>
  <si>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</si>
  <si>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</si>
  <si>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</si>
  <si>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</si>
  <si>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</si>
  <si>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</si>
  <si>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</si>
  <si>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</si>
  <si>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</si>
  <si>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</si>
  <si>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</si>
  <si>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</si>
  <si>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</si>
  <si>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</si>
  <si>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</si>
  <si>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</si>
  <si>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</si>
  <si>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</si>
  <si>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</si>
  <si>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</si>
  <si>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</si>
  <si>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</si>
  <si>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</si>
  <si>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</si>
  <si>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</si>
  <si>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</si>
  <si>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</si>
  <si>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</si>
  <si>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</si>
  <si>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</si>
  <si>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</si>
  <si>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</si>
  <si>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</si>
  <si>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</si>
  <si>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</si>
  <si>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</si>
  <si>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</si>
  <si>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</si>
  <si>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</si>
  <si>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</si>
  <si>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</si>
  <si>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</si>
  <si>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</si>
  <si>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</si>
  <si>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</si>
  <si>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</si>
  <si>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</si>
  <si>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</si>
  <si>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</si>
  <si>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</si>
  <si>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</si>
  <si>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</si>
  <si>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</si>
  <si>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</si>
  <si>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</si>
  <si>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</si>
  <si>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</si>
  <si>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</si>
  <si>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</si>
  <si>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</si>
  <si>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</si>
  <si>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</si>
  <si>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</si>
  <si>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</si>
  <si>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</si>
  <si>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</si>
  <si>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</si>
  <si>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</si>
  <si>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</si>
  <si>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</si>
  <si>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</si>
  <si>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</si>
  <si>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</si>
  <si>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</si>
  <si>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</si>
  <si>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</si>
  <si>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</si>
  <si>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</si>
  <si>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</si>
  <si>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</si>
  <si>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</si>
  <si>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</si>
  <si>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</si>
  <si>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</si>
  <si>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</si>
  <si>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</si>
  <si>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</si>
  <si>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</si>
  <si>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</si>
  <si>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</si>
  <si>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</si>
  <si>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</si>
  <si>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</si>
  <si>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</si>
  <si>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</si>
  <si>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</si>
  <si>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</si>
  <si>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</si>
  <si>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</si>
  <si>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</si>
  <si>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</si>
  <si>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</si>
  <si>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</si>
  <si>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</si>
  <si>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</si>
  <si>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</si>
  <si>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</si>
  <si>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</si>
  <si>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</si>
  <si>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</si>
  <si>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</si>
  <si>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</si>
  <si>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</si>
  <si>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</si>
  <si>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</si>
  <si>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</si>
  <si>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</si>
  <si>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</si>
  <si>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</si>
  <si>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</si>
  <si>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</si>
  <si>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</si>
  <si>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</si>
  <si>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</si>
  <si>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</si>
  <si>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</si>
  <si>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</si>
  <si>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</si>
  <si>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</si>
  <si>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</si>
  <si>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</si>
  <si>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</si>
  <si>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</si>
  <si>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</si>
  <si>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</si>
  <si>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</si>
  <si>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</si>
  <si>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</si>
  <si>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</si>
  <si>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</si>
  <si>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</si>
  <si>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</si>
  <si>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</si>
  <si>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</si>
  <si>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</si>
  <si>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</si>
  <si>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</si>
  <si>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</si>
  <si>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</si>
  <si>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</si>
  <si>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</si>
  <si>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</si>
  <si>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</si>
  <si>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</si>
  <si>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</si>
  <si>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</si>
  <si>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</si>
  <si>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</si>
  <si>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</si>
  <si>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</si>
  <si>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</si>
  <si>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</si>
  <si>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</si>
  <si>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</si>
  <si>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</si>
  <si>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</si>
  <si>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</si>
  <si>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</si>
  <si>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</si>
  <si>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</si>
  <si>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</si>
  <si>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</si>
  <si>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</si>
  <si>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</si>
  <si>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</si>
  <si>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</si>
  <si>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</si>
  <si>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</si>
  <si>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</si>
  <si>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</si>
  <si>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</si>
  <si>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</si>
  <si>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</si>
  <si>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</si>
  <si>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</si>
  <si>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</si>
  <si>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</si>
  <si>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</si>
  <si>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</si>
  <si>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</si>
  <si>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</si>
  <si>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</si>
  <si>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</si>
  <si>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</si>
  <si>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</si>
  <si>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</si>
  <si>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</si>
  <si>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</si>
  <si>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</si>
  <si>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</si>
  <si>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</si>
  <si>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</si>
  <si>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</si>
  <si>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</si>
  <si>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</si>
  <si>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</si>
  <si>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</si>
  <si>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</si>
  <si>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</si>
  <si>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</si>
  <si>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</si>
  <si>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</si>
  <si>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</si>
  <si>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</si>
  <si>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</si>
  <si>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</si>
  <si>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</si>
  <si>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</si>
  <si>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</si>
  <si>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</si>
  <si>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</si>
  <si>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</si>
  <si>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</si>
  <si>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</si>
  <si>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</si>
  <si>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</si>
  <si>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</si>
  <si>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</si>
  <si>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</si>
  <si>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</si>
  <si>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</si>
  <si>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</si>
  <si>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</si>
  <si>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</si>
  <si>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</si>
  <si>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</si>
  <si>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</si>
  <si>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</si>
  <si>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</si>
  <si>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</si>
  <si>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</si>
  <si>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</si>
  <si>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</si>
  <si>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</si>
  <si>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</si>
  <si>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</si>
  <si>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</si>
  <si>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</si>
  <si>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</si>
  <si>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</si>
  <si>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</si>
  <si>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</si>
  <si>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</si>
  <si>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</si>
  <si>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</si>
  <si>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</si>
  <si>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</si>
  <si>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</si>
  <si>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</si>
  <si>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</si>
  <si>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</si>
  <si>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</si>
  <si>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</si>
  <si>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</si>
  <si>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</si>
  <si>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</si>
  <si>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</si>
  <si>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</si>
  <si>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</si>
  <si>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</si>
  <si>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</si>
  <si>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</si>
  <si>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</si>
  <si>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</si>
  <si>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</si>
  <si>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</si>
  <si>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</si>
  <si>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</si>
  <si>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</si>
  <si>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</si>
  <si>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</si>
  <si>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</si>
  <si>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</si>
  <si>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</si>
  <si>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</si>
  <si>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</si>
  <si>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</si>
  <si>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</si>
  <si>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</si>
  <si>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</si>
  <si>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</si>
  <si>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</si>
  <si>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</si>
  <si>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</si>
  <si>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</si>
  <si>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</si>
  <si>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</si>
  <si>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</si>
  <si>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</si>
  <si>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</si>
  <si>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</si>
  <si>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</si>
  <si>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</si>
  <si>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</si>
  <si>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</si>
  <si>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</si>
  <si>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</si>
  <si>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</si>
  <si>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</si>
  <si>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</si>
  <si>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</si>
  <si>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</si>
  <si>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</si>
  <si>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</si>
  <si>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</si>
  <si>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</si>
  <si>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</si>
  <si>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</si>
  <si>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</si>
  <si>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</si>
  <si>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</si>
  <si>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</si>
  <si>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</si>
  <si>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</si>
  <si>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</si>
  <si>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</si>
  <si>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</si>
  <si>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</si>
  <si>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</si>
  <si>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</si>
  <si>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</si>
  <si>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</si>
  <si>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</si>
  <si>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</si>
  <si>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</si>
  <si>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</si>
  <si>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</si>
  <si>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</si>
  <si>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</si>
  <si>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</si>
  <si>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</si>
  <si>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</si>
  <si>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</si>
  <si>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</si>
  <si>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</si>
  <si>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</si>
  <si>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</si>
  <si>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</si>
  <si>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</si>
  <si>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</si>
  <si>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</si>
  <si>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</si>
  <si>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</si>
  <si>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</si>
  <si>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</si>
  <si>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</si>
  <si>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</si>
  <si>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</si>
  <si>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</si>
  <si>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</si>
  <si>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</si>
  <si>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</si>
  <si>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</si>
  <si>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</si>
  <si>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</si>
  <si>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</si>
  <si>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</si>
  <si>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</si>
  <si>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</si>
  <si>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</si>
  <si>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</si>
  <si>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</si>
  <si>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</si>
  <si>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</si>
  <si>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</si>
  <si>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</si>
  <si>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</si>
  <si>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</si>
  <si>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</si>
  <si>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</si>
  <si>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</si>
  <si>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</si>
  <si>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</si>
  <si>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</si>
  <si>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</si>
  <si>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</si>
  <si>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</si>
  <si>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</si>
  <si>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</si>
  <si>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</si>
  <si>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</si>
  <si>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</si>
  <si>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</si>
  <si>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</si>
  <si>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</si>
  <si>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</si>
  <si>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</si>
  <si>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</si>
  <si>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</si>
  <si>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</si>
  <si>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</si>
  <si>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</si>
  <si>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</si>
  <si>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</si>
  <si>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</si>
  <si>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</si>
  <si>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</si>
  <si>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</si>
  <si>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</si>
  <si>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</si>
  <si>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</si>
  <si>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</si>
  <si>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</si>
  <si>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</si>
  <si>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</si>
  <si>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</si>
  <si>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</si>
  <si>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</si>
  <si>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</si>
  <si>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</si>
  <si>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</si>
  <si>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</si>
  <si>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</si>
  <si>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</si>
  <si>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</si>
  <si>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</si>
  <si>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</si>
  <si>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</si>
  <si>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</si>
  <si>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</si>
  <si>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</si>
  <si>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</si>
  <si>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</si>
  <si>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</si>
  <si>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</si>
  <si>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</si>
  <si>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</si>
  <si>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</si>
  <si>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</si>
  <si>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</si>
  <si>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</si>
  <si>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</si>
  <si>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</si>
  <si>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</si>
  <si>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</si>
  <si>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</si>
  <si>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</si>
  <si>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</si>
  <si>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</si>
  <si>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</si>
  <si>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</si>
  <si>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</si>
  <si>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</si>
  <si>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</si>
  <si>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</si>
  <si>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</si>
  <si>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</si>
  <si>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</si>
  <si>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</si>
  <si>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</si>
  <si>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</si>
  <si>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</si>
  <si>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</si>
  <si>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</si>
  <si>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</si>
  <si>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</si>
  <si>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</si>
  <si>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</si>
  <si>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</si>
  <si>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</si>
  <si>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</si>
  <si>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</si>
  <si>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</si>
  <si>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</si>
  <si>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</si>
  <si>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</si>
  <si>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</si>
  <si>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</si>
  <si>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</si>
  <si>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</si>
  <si>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</si>
  <si>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</si>
  <si>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</si>
  <si>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</si>
  <si>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</si>
  <si>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</si>
  <si>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</si>
  <si>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</si>
  <si>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</si>
  <si>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</si>
  <si>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</si>
  <si>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</si>
  <si>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</si>
  <si>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</si>
  <si>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</si>
  <si>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</si>
  <si>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</si>
  <si>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</si>
  <si>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</si>
  <si>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</si>
  <si>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</si>
  <si>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</si>
  <si>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</si>
  <si>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</si>
  <si>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</si>
  <si>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</si>
  <si>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</si>
  <si>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</si>
  <si>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</si>
  <si>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</si>
  <si>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</si>
  <si>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</si>
  <si>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</si>
  <si>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</si>
  <si>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</si>
  <si>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</si>
  <si>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</si>
  <si>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</si>
  <si>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</si>
  <si>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</si>
  <si>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</si>
  <si>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</si>
  <si>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</si>
  <si>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</si>
  <si>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</si>
  <si>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</si>
  <si>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</si>
  <si>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</si>
  <si>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</si>
  <si>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</si>
  <si>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</si>
  <si>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</si>
  <si>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</si>
  <si>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</si>
  <si>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</si>
  <si>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</si>
  <si>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</si>
  <si>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</si>
  <si>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</si>
  <si>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</si>
  <si>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</si>
  <si>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</si>
  <si>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</si>
  <si>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</si>
  <si>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</si>
  <si>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</si>
  <si>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</si>
  <si>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</si>
  <si>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</si>
  <si>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</si>
  <si>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</si>
  <si>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</si>
  <si>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</si>
  <si>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</si>
  <si>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</si>
  <si>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</si>
  <si>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</si>
  <si>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</si>
  <si>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</si>
  <si>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</si>
  <si>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</si>
  <si>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</si>
  <si>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</si>
  <si>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</si>
  <si>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</si>
  <si>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</si>
  <si>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</si>
  <si>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</si>
  <si>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</si>
  <si>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</si>
  <si>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</si>
  <si>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</si>
  <si>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</si>
  <si>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</si>
  <si>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</si>
  <si>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</si>
  <si>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</si>
  <si>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</si>
  <si>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</si>
  <si>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</si>
  <si>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</si>
  <si>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</si>
  <si>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</si>
  <si>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</si>
  <si>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</si>
  <si>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</si>
  <si>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</si>
  <si>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</si>
  <si>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</si>
  <si>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</si>
  <si>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</si>
  <si>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</si>
  <si>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</si>
  <si>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</si>
  <si>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</si>
  <si>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</si>
  <si>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</si>
  <si>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</si>
  <si>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</si>
  <si>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</si>
  <si>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</si>
  <si>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</si>
  <si>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</si>
  <si>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</si>
  <si>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</si>
  <si>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</si>
  <si>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</si>
  <si>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</si>
  <si>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</si>
  <si>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</si>
  <si>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</si>
  <si>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</si>
  <si>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</si>
  <si>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</si>
  <si>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</si>
  <si>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</si>
  <si>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</si>
  <si>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</si>
  <si>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</si>
  <si>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</si>
  <si>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</si>
  <si>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</si>
  <si>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</si>
  <si>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</si>
  <si>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</si>
  <si>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</si>
  <si>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</si>
  <si>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</si>
  <si>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</si>
  <si>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</si>
  <si>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</si>
  <si>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</si>
  <si>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</si>
  <si>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</si>
  <si>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</si>
  <si>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</si>
  <si>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</si>
  <si>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</si>
  <si>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</si>
  <si>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</si>
  <si>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</si>
  <si>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</si>
  <si>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</si>
  <si>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</si>
  <si>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</si>
  <si>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</si>
  <si>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</si>
  <si>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</si>
  <si>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</si>
  <si>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</si>
  <si>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</si>
  <si>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</si>
  <si>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</si>
  <si>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</si>
  <si>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</si>
  <si>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</si>
  <si>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</si>
  <si>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</si>
  <si>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</si>
  <si>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</si>
  <si>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</si>
  <si>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</si>
  <si>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</si>
  <si>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</si>
  <si>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</si>
  <si>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</si>
  <si>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</si>
  <si>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</si>
  <si>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</si>
  <si>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</si>
  <si>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</si>
  <si>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</si>
  <si>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</si>
  <si>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</si>
  <si>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</si>
  <si>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</si>
  <si>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</si>
  <si>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</si>
  <si>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</si>
  <si>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</si>
  <si>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</si>
  <si>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</si>
  <si>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</si>
  <si>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</si>
  <si>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</si>
  <si>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</si>
  <si>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</si>
  <si>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</si>
  <si>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</si>
  <si>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</si>
  <si>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</si>
  <si>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</si>
  <si>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</si>
  <si>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</si>
  <si>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</si>
  <si>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</si>
  <si>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</si>
  <si>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</si>
  <si>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</si>
  <si>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</si>
  <si>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</si>
  <si>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</si>
  <si>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</si>
  <si>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</si>
  <si>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</si>
  <si>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</si>
  <si>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</si>
  <si>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</si>
  <si>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</si>
  <si>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</si>
  <si>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</si>
  <si>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</si>
  <si>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</si>
  <si>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</si>
  <si>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</si>
  <si>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</si>
  <si>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</si>
  <si>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</si>
  <si>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</si>
  <si>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</si>
  <si>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</si>
  <si>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</si>
  <si>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</si>
  <si>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</si>
  <si>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</si>
  <si>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</si>
  <si>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</si>
  <si>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</si>
  <si>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</si>
  <si>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</si>
  <si>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</si>
  <si>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</si>
  <si>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</si>
  <si>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</si>
  <si>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</si>
  <si>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</si>
  <si>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</si>
  <si>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</si>
  <si>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</si>
  <si>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</si>
  <si>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</si>
  <si>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</si>
  <si>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</si>
  <si>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</si>
  <si>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</si>
  <si>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</si>
  <si>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</si>
  <si>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</si>
  <si>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</si>
  <si>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</si>
  <si>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</si>
  <si>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</si>
  <si>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</si>
  <si>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</si>
  <si>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</si>
  <si>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</si>
  <si>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</si>
  <si>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</si>
  <si>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</si>
  <si>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</si>
  <si>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</si>
  <si>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</si>
  <si>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</si>
  <si>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</si>
  <si>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</si>
  <si>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</si>
  <si>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</si>
  <si>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</si>
  <si>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</si>
  <si>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</si>
  <si>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</si>
  <si>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</si>
  <si>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</si>
  <si>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</si>
  <si>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</si>
  <si>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</si>
  <si>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</si>
  <si>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</si>
  <si>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</si>
  <si>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</si>
  <si>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</si>
  <si>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</si>
  <si>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</si>
  <si>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</si>
  <si>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</si>
  <si>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</si>
  <si>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</si>
  <si>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</si>
  <si>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</si>
  <si>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</si>
  <si>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</si>
  <si>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</si>
  <si>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</si>
  <si>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</si>
  <si>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</si>
  <si>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</si>
  <si>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</si>
  <si>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</si>
  <si>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</si>
  <si>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</si>
  <si>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</si>
  <si>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</si>
  <si>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</si>
  <si>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</si>
  <si>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</si>
  <si>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</si>
  <si>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</si>
  <si>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</si>
  <si>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</si>
  <si>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</si>
  <si>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</si>
  <si>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</si>
  <si>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</si>
  <si>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</si>
  <si>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</si>
  <si>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</si>
  <si>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</si>
  <si>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</si>
  <si>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</si>
  <si>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</si>
  <si>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</si>
  <si>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</si>
  <si>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</si>
  <si>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</si>
  <si>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</si>
  <si>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</si>
  <si>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</si>
  <si>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</si>
  <si>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</si>
  <si>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</si>
  <si>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</si>
  <si>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</si>
  <si>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</si>
  <si>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</si>
  <si>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</si>
  <si>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</si>
  <si>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</si>
  <si>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</si>
  <si>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</si>
  <si>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</si>
  <si>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</si>
  <si>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</si>
  <si>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</si>
  <si>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</si>
  <si>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</si>
  <si>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</si>
  <si>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</si>
  <si>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</si>
  <si>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</si>
  <si>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</si>
  <si>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</si>
  <si>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</si>
  <si>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</si>
  <si>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</si>
  <si>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</si>
  <si>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</si>
  <si>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</si>
  <si>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</si>
  <si>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</si>
  <si>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</si>
  <si>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</si>
  <si>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</si>
  <si>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</si>
  <si>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</si>
  <si>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</si>
  <si>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</si>
  <si>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</si>
  <si>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</si>
  <si>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</si>
  <si>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</si>
  <si>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</si>
  <si>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</si>
  <si>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</si>
  <si>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</si>
  <si>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</si>
  <si>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</si>
  <si>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</si>
  <si>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</si>
  <si>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</si>
  <si>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</si>
  <si>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</si>
  <si>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</si>
  <si>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</si>
  <si>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</si>
  <si>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</si>
  <si>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</si>
  <si>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</si>
  <si>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</si>
  <si>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</si>
  <si>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</si>
  <si>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</si>
  <si>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</si>
  <si>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</si>
  <si>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</si>
  <si>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</si>
  <si>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</si>
  <si>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</si>
  <si>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</si>
  <si>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</si>
  <si>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</si>
  <si>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</si>
  <si>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</si>
  <si>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</si>
  <si>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</si>
  <si>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</si>
  <si>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</si>
  <si>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</si>
  <si>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</si>
  <si>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</si>
  <si>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</si>
  <si>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</si>
  <si>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</si>
  <si>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</si>
  <si>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</si>
  <si>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</si>
  <si>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</si>
  <si>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</si>
  <si>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</si>
  <si>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</si>
  <si>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</si>
  <si>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</si>
  <si>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</si>
  <si>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</si>
  <si>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</si>
  <si>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</si>
  <si>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</si>
  <si>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</si>
  <si>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</si>
  <si>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</si>
  <si>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</si>
  <si>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</si>
  <si>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</si>
  <si>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</si>
  <si>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</si>
  <si>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</si>
  <si>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</si>
  <si>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</si>
  <si>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</si>
  <si>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</si>
  <si>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</si>
  <si>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</si>
  <si>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</si>
  <si>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</si>
  <si>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</si>
  <si>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</si>
  <si>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</si>
  <si>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</si>
  <si>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</si>
  <si>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</si>
  <si>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</si>
  <si>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</si>
  <si>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</si>
  <si>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</si>
  <si>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</si>
  <si>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</si>
  <si>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</si>
  <si>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</si>
  <si>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</si>
  <si>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</si>
  <si>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</si>
  <si>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</si>
  <si>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</si>
  <si>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</si>
  <si>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</si>
  <si>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</si>
  <si>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</si>
  <si>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</si>
  <si>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</si>
  <si>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</si>
  <si>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</si>
  <si>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</si>
  <si>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</si>
  <si>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</si>
  <si>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</si>
  <si>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</si>
  <si>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</si>
  <si>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</si>
  <si>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</si>
  <si>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</si>
  <si>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</si>
  <si>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</si>
  <si>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</si>
  <si>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</si>
  <si>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</si>
  <si>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</si>
  <si>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</si>
  <si>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</si>
  <si>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</si>
  <si>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</si>
  <si>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</si>
  <si>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</si>
  <si>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</si>
  <si>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</si>
  <si>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</si>
  <si>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</si>
  <si>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</si>
  <si>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</si>
  <si>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</si>
  <si>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</si>
  <si>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</si>
  <si>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</si>
  <si>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</si>
  <si>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</si>
  <si>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</si>
  <si>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</si>
  <si>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</si>
  <si>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</si>
  <si>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</si>
  <si>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</si>
  <si>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</si>
  <si>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</si>
  <si>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</si>
  <si>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</si>
  <si>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</si>
  <si>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</si>
  <si>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</si>
  <si>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</si>
  <si>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</si>
  <si>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</si>
  <si>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</si>
  <si>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</si>
  <si>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</si>
  <si>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</si>
  <si>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</si>
  <si>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</si>
  <si>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</si>
  <si>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</si>
  <si>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</si>
  <si>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</si>
  <si>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</si>
  <si>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</si>
  <si>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</si>
  <si>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</si>
  <si>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</si>
  <si>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</si>
  <si>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</si>
  <si>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</si>
  <si>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</si>
  <si>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</si>
  <si>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</si>
  <si>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</si>
  <si>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</si>
  <si>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</si>
  <si>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</si>
  <si>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</si>
  <si>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</si>
  <si>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</si>
  <si>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</si>
  <si>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</si>
  <si>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</si>
  <si>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</si>
  <si>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</si>
  <si>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</si>
  <si>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</si>
  <si>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</si>
  <si>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</si>
  <si>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</si>
  <si>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</si>
  <si>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</si>
  <si>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</si>
  <si>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</si>
  <si>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</si>
  <si>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</si>
  <si>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</si>
  <si>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</si>
  <si>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</si>
  <si>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</si>
  <si>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</si>
  <si>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</si>
  <si>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</si>
  <si>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</si>
  <si>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</si>
  <si>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</si>
  <si>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</si>
  <si>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</si>
  <si>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</si>
  <si>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</si>
  <si>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</si>
  <si>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</si>
  <si>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</si>
  <si>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</si>
  <si>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</si>
  <si>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</si>
  <si>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</si>
  <si>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</si>
  <si>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</si>
  <si>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</si>
  <si>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</si>
  <si>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</si>
  <si>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</si>
  <si>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</si>
  <si>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</si>
  <si>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</si>
  <si>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</si>
  <si>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</si>
  <si>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</si>
  <si>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</si>
  <si>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</si>
  <si>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</si>
  <si>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</si>
  <si>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</si>
  <si>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</si>
  <si>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</si>
  <si>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</si>
  <si>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</si>
  <si>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</si>
  <si>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</si>
  <si>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</si>
  <si>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</si>
  <si>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</si>
  <si>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</si>
  <si>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</si>
  <si>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</si>
  <si>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</si>
  <si>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</si>
  <si>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</si>
  <si>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</si>
  <si>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</si>
  <si>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</si>
  <si>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</si>
  <si>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</si>
  <si>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</si>
  <si>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</si>
  <si>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</si>
  <si>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</si>
  <si>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</si>
  <si>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</si>
  <si>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</si>
  <si>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</si>
  <si>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</si>
  <si>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</si>
  <si>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</si>
  <si>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</si>
  <si>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</si>
  <si>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</si>
  <si>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</si>
  <si>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</si>
  <si>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</si>
  <si>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</si>
  <si>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</si>
  <si>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</si>
  <si>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</si>
  <si>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</si>
  <si>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</si>
  <si>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</si>
  <si>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</si>
  <si>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</si>
  <si>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</si>
  <si>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</si>
  <si>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</si>
  <si>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</si>
  <si>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</si>
  <si>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</si>
  <si>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</si>
  <si>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</si>
  <si>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</si>
  <si>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</si>
  <si>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</si>
  <si>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</si>
  <si>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</si>
  <si>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</si>
  <si>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</si>
  <si>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</si>
  <si>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</si>
  <si>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</si>
  <si>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</si>
  <si>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</si>
  <si>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</si>
  <si>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</si>
  <si>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</si>
  <si>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</si>
  <si>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</si>
  <si>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</si>
  <si>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</si>
  <si>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</si>
  <si>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</si>
  <si>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</si>
  <si>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</si>
  <si>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</si>
  <si>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</si>
  <si>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</si>
  <si>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</si>
  <si>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</si>
  <si>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</si>
  <si>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</si>
  <si>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</si>
  <si>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</si>
  <si>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</si>
  <si>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</si>
  <si>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</si>
  <si>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</si>
  <si>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</si>
  <si>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</si>
  <si>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</si>
  <si>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</si>
  <si>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</si>
  <si>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</si>
  <si>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</si>
  <si>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</si>
  <si>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</si>
  <si>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</si>
  <si>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</si>
  <si>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</si>
  <si>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</si>
  <si>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</si>
  <si>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</si>
  <si>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</si>
  <si>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</si>
  <si>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</si>
  <si>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</si>
  <si>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</si>
  <si>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</si>
  <si>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</si>
  <si>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</si>
  <si>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</si>
  <si>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</si>
  <si>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</si>
  <si>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</si>
  <si>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</si>
  <si>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</si>
  <si>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</si>
  <si>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</si>
  <si>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</si>
  <si>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</si>
  <si>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</si>
  <si>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</si>
  <si>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</si>
  <si>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</si>
  <si>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</si>
  <si>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</si>
  <si>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</si>
  <si>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</si>
  <si>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</si>
  <si>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</si>
  <si>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</si>
  <si>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</si>
  <si>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</si>
  <si>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</si>
  <si>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</si>
  <si>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</si>
  <si>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</si>
  <si>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</si>
  <si>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</si>
  <si>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</si>
  <si>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</si>
  <si>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</si>
  <si>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</si>
  <si>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</si>
  <si>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</si>
  <si>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</si>
  <si>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</si>
  <si>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</si>
  <si>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</si>
  <si>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</si>
  <si>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</si>
  <si>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</si>
  <si>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</si>
  <si>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</si>
  <si>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</si>
  <si>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</si>
  <si>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</si>
  <si>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</si>
  <si>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</si>
  <si>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</si>
  <si>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</si>
  <si>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</si>
  <si>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</si>
  <si>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</si>
  <si>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</si>
  <si>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</si>
  <si>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</si>
  <si>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</si>
  <si>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</si>
  <si>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</si>
  <si>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</si>
  <si>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</si>
  <si>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</si>
  <si>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</si>
  <si>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</si>
  <si>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</si>
  <si>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</si>
  <si>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</si>
  <si>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</si>
  <si>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</si>
  <si>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</si>
  <si>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</si>
  <si>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</si>
  <si>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</si>
  <si>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</si>
  <si>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</si>
  <si>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</si>
  <si>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</si>
  <si>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</si>
  <si>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</si>
  <si>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</si>
  <si>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</si>
  <si>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</si>
  <si>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</si>
  <si>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</si>
  <si>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</si>
  <si>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</si>
  <si>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</si>
  <si>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</si>
  <si>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</si>
  <si>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</si>
  <si>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</si>
  <si>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</si>
  <si>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</si>
  <si>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</si>
  <si>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</si>
  <si>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</si>
  <si>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</si>
  <si>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</si>
  <si>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</si>
  <si>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</si>
  <si>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</si>
  <si>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</si>
  <si>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</si>
  <si>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</si>
  <si>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</si>
  <si>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</si>
  <si>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</si>
  <si>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</si>
  <si>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</si>
  <si>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</si>
  <si>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</si>
  <si>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</si>
  <si>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</si>
  <si>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</si>
  <si>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</si>
  <si>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</si>
  <si>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</si>
  <si>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</si>
  <si>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</si>
  <si>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</si>
  <si>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</si>
  <si>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</si>
  <si>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</si>
  <si>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</si>
  <si>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</si>
  <si>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</si>
  <si>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</si>
  <si>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</si>
  <si>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</si>
  <si>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</si>
  <si>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</si>
  <si>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</si>
  <si>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</si>
  <si>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</si>
  <si>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</si>
  <si>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</si>
  <si>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</si>
  <si>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</si>
  <si>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</si>
  <si>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</si>
  <si>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</si>
  <si>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</si>
  <si>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</si>
  <si>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</si>
  <si>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</si>
  <si>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</si>
  <si>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</si>
  <si>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</si>
  <si>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</si>
  <si>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</si>
  <si>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</si>
  <si>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</si>
  <si>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</si>
  <si>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</si>
  <si>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</si>
  <si>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</si>
  <si>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</si>
  <si>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</si>
  <si>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</si>
  <si>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</si>
  <si>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</si>
  <si>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</si>
  <si>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</si>
  <si>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</si>
  <si>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</si>
  <si>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</si>
  <si>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</si>
  <si>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</si>
  <si>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</si>
  <si>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</si>
  <si>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</si>
  <si>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</si>
  <si>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</si>
  <si>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</si>
  <si>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</si>
  <si>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</si>
  <si>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</si>
  <si>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</si>
  <si>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</si>
  <si>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</si>
  <si>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</si>
  <si>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</si>
  <si>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</si>
  <si>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</si>
  <si>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</si>
  <si>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</si>
  <si>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</si>
  <si>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</si>
  <si>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</si>
  <si>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</si>
  <si>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</si>
  <si>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</si>
  <si>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</si>
  <si>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</si>
  <si>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</si>
  <si>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</si>
  <si>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</si>
  <si>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</si>
  <si>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</si>
  <si>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</si>
  <si>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</si>
  <si>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</si>
  <si>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</si>
  <si>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</si>
  <si>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</si>
  <si>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</si>
  <si>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</si>
  <si>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</si>
  <si>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</si>
  <si>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</si>
  <si>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</si>
  <si>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</si>
  <si>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</si>
  <si>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</si>
  <si>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</si>
  <si>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</si>
  <si>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</si>
  <si>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</si>
  <si>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</si>
  <si>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</si>
  <si>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</si>
  <si>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</si>
  <si>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</si>
  <si>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</si>
  <si>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</si>
  <si>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</si>
  <si>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</si>
  <si>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</si>
  <si>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</si>
  <si>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</si>
  <si>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</si>
  <si>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</si>
  <si>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</si>
  <si>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</si>
  <si>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</si>
  <si>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</si>
  <si>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</si>
  <si>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</si>
  <si>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</si>
  <si>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</si>
  <si>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</si>
  <si>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</si>
  <si>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</si>
  <si>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</si>
  <si>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</si>
  <si>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</si>
  <si>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</si>
  <si>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</si>
  <si>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</si>
  <si>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</si>
  <si>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</si>
  <si>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</si>
  <si>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</si>
  <si>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</si>
  <si>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</si>
  <si>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</si>
  <si>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</si>
  <si>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</si>
  <si>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</si>
  <si>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</si>
  <si>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</si>
  <si>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</si>
  <si>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</si>
  <si>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</si>
  <si>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</si>
  <si>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</si>
  <si>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</si>
  <si>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</si>
  <si>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</si>
  <si>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</si>
  <si>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</si>
  <si>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</si>
  <si>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</si>
  <si>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</si>
  <si>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</si>
  <si>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</si>
  <si>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</si>
  <si>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</si>
  <si>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</si>
  <si>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</si>
  <si>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</si>
  <si>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</si>
  <si>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</si>
  <si>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</si>
  <si>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</si>
  <si>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</si>
  <si>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</si>
  <si>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</si>
  <si>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</si>
  <si>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</si>
  <si>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</si>
  <si>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</si>
  <si>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</si>
  <si>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</si>
  <si>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</si>
  <si>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</si>
  <si>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</si>
  <si>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</si>
  <si>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</si>
  <si>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</si>
  <si>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</si>
  <si>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</si>
  <si>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</si>
  <si>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</si>
  <si>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</si>
  <si>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</si>
  <si>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</si>
  <si>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</si>
  <si>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</si>
  <si>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</si>
  <si>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</si>
  <si>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</si>
  <si>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</si>
  <si>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</si>
  <si>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</si>
  <si>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</si>
  <si>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</si>
  <si>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</si>
  <si>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</si>
  <si>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</si>
  <si>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</si>
  <si>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</si>
  <si>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</si>
  <si>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</si>
  <si>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</si>
  <si>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</si>
  <si>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</si>
  <si>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</si>
  <si>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</si>
  <si>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</si>
  <si>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</si>
  <si>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</si>
  <si>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</si>
  <si>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</si>
  <si>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</si>
  <si>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</si>
  <si>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</si>
  <si>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</si>
  <si>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</si>
  <si>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</si>
  <si>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</si>
  <si>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</si>
  <si>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</si>
  <si>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</si>
  <si>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</si>
  <si>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</si>
  <si>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</si>
  <si>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</si>
  <si>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</si>
  <si>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</si>
  <si>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</si>
  <si>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</si>
  <si>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</si>
  <si>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</si>
  <si>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</si>
  <si>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</si>
  <si>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</si>
  <si>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</si>
  <si>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</si>
  <si>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</si>
  <si>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</si>
  <si>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</si>
  <si>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</si>
  <si>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</si>
  <si>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</si>
  <si>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</si>
  <si>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</si>
  <si>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</si>
  <si>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</si>
  <si>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</si>
  <si>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</si>
  <si>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</si>
  <si>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</si>
  <si>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</si>
  <si>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</si>
  <si>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</si>
  <si>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</si>
  <si>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</si>
  <si>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</si>
  <si>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</si>
  <si>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</si>
  <si>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</si>
  <si>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</si>
  <si>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</si>
  <si>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</si>
  <si>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</si>
  <si>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</si>
  <si>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</si>
  <si>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</si>
  <si>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</si>
  <si>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</si>
  <si>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</si>
  <si>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</si>
  <si>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</si>
  <si>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</si>
  <si>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</si>
  <si>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</si>
  <si>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</si>
  <si>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</si>
  <si>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</si>
  <si>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</si>
  <si>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</si>
  <si>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</si>
  <si>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</si>
  <si>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</si>
  <si>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</si>
  <si>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</si>
  <si>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</si>
  <si>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</si>
  <si>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</si>
  <si>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</si>
  <si>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</si>
  <si>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</si>
  <si>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</si>
  <si>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</si>
  <si>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</si>
  <si>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</si>
  <si>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</si>
  <si>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</si>
  <si>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</si>
  <si>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</si>
  <si>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</si>
  <si>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</si>
  <si>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</si>
  <si>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</si>
  <si>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</si>
  <si>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</si>
  <si>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</si>
  <si>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</si>
  <si>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</si>
  <si>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</si>
  <si>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</si>
  <si>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</si>
  <si>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</si>
  <si>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</si>
  <si>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</si>
  <si>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</si>
  <si>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</si>
  <si>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</si>
  <si>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</si>
  <si>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</si>
  <si>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</si>
  <si>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</si>
  <si>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</si>
  <si>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</si>
  <si>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</si>
  <si>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</si>
  <si>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</si>
  <si>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</si>
  <si>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</si>
  <si>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</si>
  <si>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</si>
  <si>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</si>
  <si>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</si>
  <si>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</si>
  <si>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</si>
  <si>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</si>
  <si>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</si>
  <si>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</si>
  <si>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</si>
  <si>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</si>
  <si>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</si>
  <si>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</si>
  <si>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</si>
  <si>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</si>
  <si>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</si>
  <si>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</si>
  <si>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</si>
  <si>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</si>
  <si>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</si>
  <si>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</si>
  <si>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</si>
  <si>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</si>
  <si>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</si>
  <si>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</si>
  <si>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</si>
  <si>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</si>
  <si>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</si>
  <si>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</si>
  <si>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</si>
  <si>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</si>
  <si>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</si>
  <si>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</si>
  <si>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</si>
  <si>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</si>
  <si>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</si>
  <si>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</si>
  <si>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</si>
  <si>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</si>
  <si>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</si>
  <si>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</si>
  <si>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</si>
  <si>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</si>
  <si>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</si>
  <si>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</si>
  <si>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</si>
  <si>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</si>
  <si>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</si>
  <si>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</si>
  <si>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</si>
  <si>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</si>
  <si>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</si>
  <si>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</si>
  <si>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</si>
  <si>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</si>
  <si>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</si>
  <si>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</si>
  <si>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</si>
  <si>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</si>
  <si>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</si>
  <si>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</si>
  <si>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</si>
  <si>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</si>
  <si>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</si>
  <si>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</si>
  <si>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</si>
  <si>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</si>
  <si>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</si>
  <si>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</si>
  <si>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</si>
  <si>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</si>
  <si>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</si>
  <si>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</si>
  <si>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</si>
  <si>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</si>
  <si>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</si>
  <si>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</si>
  <si>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</si>
  <si>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</si>
  <si>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</si>
  <si>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</si>
  <si>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</si>
  <si>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</si>
  <si>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</si>
  <si>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</si>
  <si>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</si>
  <si>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</si>
  <si>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</si>
  <si>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</si>
  <si>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</si>
  <si>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</si>
  <si>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</si>
  <si>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</si>
  <si>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</si>
  <si>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</si>
  <si>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</si>
  <si>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</si>
  <si>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</si>
  <si>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</si>
  <si>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</si>
  <si>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</si>
  <si>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</si>
  <si>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</si>
  <si>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</si>
  <si>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</si>
  <si>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</si>
  <si>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</si>
  <si>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</si>
  <si>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</si>
  <si>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</si>
  <si>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</si>
  <si>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</si>
  <si>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</si>
  <si>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</si>
  <si>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</si>
  <si>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</si>
  <si>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</si>
  <si>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</si>
  <si>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</si>
  <si>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</si>
  <si>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</si>
  <si>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</si>
  <si>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</si>
  <si>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</si>
  <si>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</si>
  <si>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</si>
  <si>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</si>
  <si>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</si>
  <si>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</si>
  <si>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</si>
  <si>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</si>
  <si>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</si>
  <si>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</si>
  <si>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</si>
  <si>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</si>
  <si>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</si>
  <si>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</si>
  <si>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</si>
  <si>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</si>
  <si>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</si>
  <si>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</si>
  <si>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</si>
  <si>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</si>
  <si>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</si>
  <si>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</si>
  <si>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</si>
  <si>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</si>
  <si>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</si>
  <si>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</si>
  <si>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</si>
  <si>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</si>
  <si>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</si>
  <si>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</si>
  <si>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</si>
  <si>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</si>
  <si>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</si>
  <si>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</si>
  <si>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</si>
  <si>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</si>
  <si>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</si>
  <si>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</si>
  <si>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</si>
  <si>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</si>
  <si>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</si>
  <si>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</si>
  <si>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</si>
  <si>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</si>
  <si>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</si>
  <si>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</si>
  <si>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</si>
  <si>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</si>
  <si>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</si>
  <si>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</si>
  <si>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</si>
  <si>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</si>
  <si>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</si>
  <si>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</si>
  <si>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</si>
  <si>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</si>
  <si>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</si>
  <si>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</si>
  <si>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</si>
  <si>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</si>
  <si>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</si>
  <si>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</si>
  <si>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</si>
  <si>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</si>
  <si>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</si>
  <si>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</si>
  <si>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</si>
  <si>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</si>
  <si>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</si>
  <si>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</si>
  <si>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</si>
  <si>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</si>
  <si>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</si>
  <si>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</si>
  <si>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</si>
  <si>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</si>
  <si>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</si>
  <si>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</si>
  <si>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</si>
  <si>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</si>
  <si>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</si>
  <si>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</si>
  <si>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</si>
  <si>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</si>
  <si>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</si>
  <si>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</si>
  <si>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</si>
  <si>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</si>
  <si>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</si>
  <si>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</si>
  <si>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</si>
  <si>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</si>
  <si>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</si>
  <si>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</si>
  <si>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</si>
  <si>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</si>
  <si>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</si>
  <si>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</si>
  <si>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</si>
  <si>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</si>
  <si>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</si>
  <si>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</si>
  <si>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</si>
  <si>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</si>
  <si>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</si>
  <si>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</si>
  <si>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</si>
  <si>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</si>
  <si>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</si>
  <si>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</si>
  <si>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</si>
  <si>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</si>
  <si>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</si>
  <si>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</si>
  <si>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</si>
  <si>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</si>
  <si>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</si>
  <si>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</si>
  <si>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</si>
  <si>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</si>
  <si>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</si>
  <si>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</si>
  <si>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</si>
  <si>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</si>
  <si>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</si>
  <si>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</si>
  <si>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</si>
  <si>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</si>
  <si>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</si>
  <si>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</si>
  <si>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</si>
  <si>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</si>
  <si>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</si>
  <si>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</si>
  <si>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</si>
  <si>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</si>
  <si>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</si>
  <si>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</si>
  <si>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</si>
  <si>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</si>
  <si>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</si>
  <si>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</si>
  <si>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</si>
  <si>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</si>
  <si>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</si>
  <si>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</si>
  <si>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</si>
  <si>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</si>
  <si>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</si>
  <si>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</si>
  <si>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</si>
  <si>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</si>
  <si>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</si>
  <si>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</si>
  <si>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</si>
  <si>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</si>
  <si>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</si>
  <si>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</si>
  <si>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</si>
  <si>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</si>
  <si>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</si>
  <si>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</si>
  <si>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</si>
  <si>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</si>
  <si>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</si>
  <si>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</si>
  <si>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</si>
  <si>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</si>
  <si>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</si>
  <si>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</si>
  <si>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</si>
  <si>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</si>
  <si>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</si>
  <si>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</si>
  <si>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</si>
  <si>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</si>
  <si>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</si>
  <si>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</si>
  <si>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</si>
  <si>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</si>
  <si>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</si>
  <si>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</si>
  <si>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</si>
  <si>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</si>
  <si>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</si>
  <si>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</si>
  <si>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</si>
  <si>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</si>
  <si>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</si>
  <si>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</si>
  <si>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</si>
  <si>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</si>
  <si>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</si>
  <si>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</si>
  <si>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</si>
  <si>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</si>
  <si>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</si>
  <si>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</si>
  <si>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</si>
  <si>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</si>
  <si>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</si>
  <si>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</si>
  <si>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</si>
  <si>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</si>
  <si>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</si>
  <si>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</si>
  <si>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</si>
  <si>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</si>
  <si>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</si>
  <si>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</si>
  <si>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</si>
  <si>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</si>
  <si>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</si>
  <si>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</si>
  <si>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</si>
  <si>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</si>
  <si>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</si>
  <si>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</si>
  <si>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</si>
  <si>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</si>
  <si>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</si>
  <si>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</si>
  <si>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</si>
  <si>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</si>
  <si>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</si>
  <si>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</si>
  <si>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</si>
  <si>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</si>
  <si>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</si>
  <si>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</si>
  <si>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</si>
  <si>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</si>
  <si>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</si>
  <si>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</si>
  <si>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</si>
  <si>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</si>
  <si>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</si>
  <si>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</si>
  <si>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</si>
  <si>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</si>
  <si>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</si>
  <si>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</si>
  <si>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</si>
  <si>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</si>
  <si>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</si>
  <si>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</si>
  <si>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</si>
  <si>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</si>
  <si>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</si>
  <si>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</si>
  <si>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</si>
  <si>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</si>
  <si>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</si>
  <si>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</si>
  <si>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</si>
  <si>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</si>
  <si>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</si>
  <si>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</si>
  <si>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</si>
  <si>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</si>
  <si>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</si>
  <si>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</si>
  <si>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</si>
  <si>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</si>
  <si>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</si>
  <si>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</si>
  <si>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</si>
  <si>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</si>
  <si>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</si>
  <si>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</si>
  <si>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</si>
  <si>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</si>
  <si>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</si>
  <si>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</si>
  <si>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</si>
  <si>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</si>
  <si>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</si>
  <si>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</si>
  <si>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</si>
  <si>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</si>
  <si>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</si>
  <si>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</si>
  <si>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</si>
  <si>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</si>
  <si>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</si>
  <si>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</si>
  <si>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</si>
  <si>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</si>
  <si>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</si>
  <si>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</si>
  <si>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</si>
  <si>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</si>
  <si>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</si>
  <si>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</si>
  <si>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</si>
  <si>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</si>
  <si>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</si>
  <si>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</si>
  <si>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</si>
  <si>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</si>
  <si>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</si>
  <si>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</si>
  <si>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</si>
  <si>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</si>
  <si>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</si>
  <si>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</si>
  <si>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</si>
  <si>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</si>
  <si>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</si>
  <si>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</si>
  <si>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</si>
  <si>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</si>
  <si>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</si>
  <si>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</si>
  <si>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</si>
  <si>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</si>
  <si>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</si>
  <si>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</si>
  <si>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</si>
  <si>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</si>
  <si>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</si>
  <si>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</si>
  <si>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</si>
  <si>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</si>
  <si>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</si>
  <si>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</si>
  <si>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</si>
  <si>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</si>
  <si>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</si>
  <si>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</si>
  <si>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</si>
  <si>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</si>
  <si>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</si>
  <si>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</si>
  <si>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</si>
  <si>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</si>
  <si>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</si>
  <si>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</si>
  <si>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</si>
  <si>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</si>
  <si>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</si>
  <si>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</si>
  <si>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</si>
  <si>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</si>
  <si>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</si>
  <si>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</si>
  <si>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</si>
  <si>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</si>
  <si>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</si>
  <si>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</si>
  <si>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</si>
  <si>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</si>
  <si>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</si>
  <si>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</si>
  <si>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</si>
  <si>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</si>
  <si>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</si>
  <si>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</si>
  <si>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</si>
  <si>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</si>
  <si>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</si>
  <si>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</si>
  <si>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</si>
  <si>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</si>
  <si>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</si>
  <si>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</si>
  <si>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</si>
  <si>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</si>
  <si>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</si>
  <si>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</si>
  <si>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</si>
  <si>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</si>
  <si>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</si>
  <si>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</si>
  <si>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</si>
  <si>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</si>
  <si>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</si>
  <si>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</si>
  <si>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</si>
  <si>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</si>
  <si>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</si>
  <si>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</si>
  <si>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</si>
  <si>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</si>
  <si>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</si>
  <si>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</si>
  <si>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</si>
  <si>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</si>
  <si>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</si>
  <si>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</si>
  <si>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</si>
  <si>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</si>
  <si>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</si>
  <si>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</si>
  <si>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</si>
  <si>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</si>
  <si>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</si>
  <si>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</si>
  <si>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</si>
  <si>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</si>
  <si>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</si>
  <si>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</si>
  <si>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</si>
  <si>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</si>
  <si>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</si>
  <si>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</si>
  <si>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</si>
  <si>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</si>
  <si>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</si>
  <si>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</si>
  <si>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</si>
  <si>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</si>
  <si>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</si>
  <si>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</si>
  <si>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</si>
  <si>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</si>
  <si>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</si>
  <si>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</si>
  <si>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</si>
  <si>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</si>
  <si>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</si>
  <si>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</si>
  <si>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</si>
  <si>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</si>
  <si>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</si>
  <si>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</si>
  <si>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</si>
  <si>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</si>
  <si>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</si>
  <si>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</si>
  <si>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</si>
  <si>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</si>
  <si>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</si>
  <si>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</si>
  <si>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</si>
  <si>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</si>
  <si>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</si>
  <si>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</si>
  <si>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</si>
  <si>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</si>
  <si>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</si>
  <si>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</si>
  <si>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</si>
  <si>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</si>
  <si>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</si>
  <si>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</si>
  <si>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</si>
  <si>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</si>
  <si>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</si>
  <si>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</si>
  <si>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</si>
  <si>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</si>
  <si>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</si>
  <si>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</si>
  <si>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</si>
  <si>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</si>
  <si>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</si>
  <si>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</si>
  <si>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</si>
  <si>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</si>
  <si>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</si>
  <si>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</si>
  <si>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</si>
  <si>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</si>
  <si>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</si>
  <si>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</si>
  <si>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</si>
  <si>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</si>
  <si>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</si>
  <si>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</si>
  <si>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</si>
  <si>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</si>
  <si>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</si>
  <si>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</si>
  <si>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</si>
  <si>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</si>
  <si>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</si>
  <si>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</si>
  <si>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</si>
  <si>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</si>
  <si>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</si>
  <si>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</si>
  <si>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</si>
  <si>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</si>
  <si>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</si>
  <si>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</si>
  <si>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</si>
  <si>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</si>
  <si>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</si>
  <si>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</si>
  <si>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</si>
  <si>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</si>
  <si>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</si>
  <si>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</si>
  <si>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</si>
  <si>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</si>
  <si>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</si>
  <si>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</si>
  <si>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</si>
  <si>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</si>
  <si>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</si>
  <si>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</si>
  <si>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</si>
  <si>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</si>
  <si>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</si>
  <si>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</si>
  <si>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</si>
  <si>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</si>
  <si>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</si>
  <si>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</si>
  <si>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</si>
  <si>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</si>
  <si>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</si>
  <si>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</si>
  <si>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</si>
  <si>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</si>
  <si>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</si>
  <si>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</si>
  <si>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</si>
  <si>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</si>
  <si>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</si>
  <si>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</si>
  <si>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</si>
  <si>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</si>
  <si>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</si>
  <si>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</si>
  <si>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</si>
  <si>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</si>
  <si>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</si>
  <si>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</si>
  <si>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</si>
  <si>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</si>
  <si>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</si>
  <si>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</si>
  <si>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</si>
  <si>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</si>
  <si>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</si>
  <si>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</si>
  <si>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</si>
  <si>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</si>
  <si>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</si>
  <si>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</si>
  <si>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</si>
  <si>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</si>
  <si>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</si>
  <si>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</si>
  <si>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</si>
  <si>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</si>
  <si>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</si>
  <si>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</si>
  <si>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</si>
  <si>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</si>
  <si>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</si>
  <si>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</si>
  <si>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</si>
  <si>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</si>
  <si>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</si>
  <si>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</si>
  <si>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</si>
  <si>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</si>
  <si>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</si>
  <si>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</si>
  <si>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</si>
  <si>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</si>
  <si>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</si>
  <si>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</si>
  <si>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</si>
  <si>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</si>
  <si>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</si>
  <si>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</si>
  <si>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</si>
  <si>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</si>
  <si>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</si>
  <si>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</si>
  <si>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</si>
  <si>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</si>
  <si>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</si>
  <si>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</si>
  <si>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</si>
  <si>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</si>
  <si>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</si>
  <si>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</si>
  <si>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</si>
  <si>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</si>
  <si>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</si>
  <si>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</si>
  <si>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</si>
  <si>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</si>
  <si>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</si>
  <si>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</si>
  <si>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</si>
  <si>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</si>
  <si>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</si>
  <si>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</si>
  <si>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</si>
  <si>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</si>
  <si>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</si>
  <si>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</si>
  <si>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</si>
  <si>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</si>
  <si>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</si>
  <si>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</si>
  <si>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</si>
  <si>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</si>
  <si>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</si>
  <si>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</si>
  <si>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</si>
  <si>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</si>
  <si>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</si>
  <si>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</si>
  <si>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</si>
  <si>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</si>
  <si>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</si>
  <si>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</si>
  <si>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</si>
  <si>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</si>
  <si>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</si>
  <si>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</si>
  <si>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</si>
  <si>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</si>
  <si>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</si>
  <si>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</si>
  <si>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</si>
  <si>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</si>
  <si>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</si>
  <si>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</si>
  <si>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</si>
  <si>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</si>
  <si>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</si>
  <si>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</si>
  <si>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</si>
  <si>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</si>
  <si>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</si>
  <si>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</si>
  <si>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</si>
  <si>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</si>
  <si>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</si>
  <si>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</si>
  <si>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</si>
  <si>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</si>
  <si>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</si>
  <si>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</si>
  <si>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</si>
  <si>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</si>
  <si>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</si>
  <si>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</si>
  <si>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</si>
  <si>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</si>
  <si>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</si>
  <si>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</si>
  <si>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</si>
  <si>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</si>
  <si>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</si>
  <si>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</si>
  <si>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</si>
  <si>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</si>
  <si>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</si>
  <si>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</si>
  <si>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</si>
  <si>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</si>
  <si>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</si>
  <si>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</si>
  <si>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</si>
  <si>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</si>
  <si>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</si>
  <si>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</si>
  <si>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</si>
  <si>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</si>
  <si>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</si>
  <si>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</si>
  <si>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</si>
  <si>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</si>
  <si>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</si>
  <si>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</si>
  <si>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</si>
  <si>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</si>
  <si>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</si>
  <si>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</si>
  <si>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</si>
  <si>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</si>
  <si>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</si>
  <si>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</si>
  <si>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</si>
  <si>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</si>
  <si>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</si>
  <si>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</si>
  <si>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</si>
  <si>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</si>
  <si>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</si>
  <si>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</si>
  <si>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</si>
  <si>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</si>
  <si>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</si>
  <si>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</si>
  <si>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</si>
  <si>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</si>
  <si>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</si>
  <si>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</si>
  <si>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</si>
  <si>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</si>
  <si>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</si>
  <si>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</si>
  <si>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</si>
  <si>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</si>
  <si>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</si>
  <si>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</si>
  <si>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</si>
  <si>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</si>
  <si>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</si>
  <si>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</si>
  <si>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</si>
  <si>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</si>
  <si>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</si>
  <si>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</si>
  <si>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</si>
  <si>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</si>
  <si>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</si>
  <si>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</si>
  <si>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</si>
  <si>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</si>
  <si>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</si>
  <si>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</si>
  <si>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</si>
  <si>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</si>
  <si>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</si>
  <si>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</si>
  <si>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</si>
  <si>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</si>
  <si>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</si>
  <si>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</si>
  <si>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</si>
  <si>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</si>
  <si>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</si>
  <si>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</si>
  <si>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</si>
  <si>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</si>
  <si>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</si>
  <si>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</si>
  <si>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</si>
  <si>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</si>
  <si>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</si>
  <si>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</si>
  <si>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</si>
  <si>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</si>
  <si>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</si>
  <si>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</si>
  <si>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</si>
  <si>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</si>
  <si>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</si>
  <si>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</si>
  <si>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</si>
  <si>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</si>
  <si>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</si>
  <si>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</si>
  <si>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</si>
  <si>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</si>
  <si>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</si>
  <si>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</si>
  <si>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</si>
  <si>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</si>
  <si>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</si>
  <si>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</si>
  <si>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</si>
  <si>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</si>
  <si>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</si>
  <si>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</si>
  <si>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</si>
  <si>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</si>
  <si>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</si>
  <si>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</si>
  <si>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</si>
  <si>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</si>
  <si>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</si>
  <si>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</si>
  <si>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</si>
  <si>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</si>
  <si>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</si>
  <si>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</si>
  <si>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</si>
  <si>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</si>
  <si>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</si>
  <si>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</si>
  <si>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</si>
  <si>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</si>
  <si>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</si>
  <si>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</si>
  <si>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</si>
  <si>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</si>
  <si>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</si>
  <si>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</si>
  <si>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</si>
  <si>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</si>
  <si>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</si>
  <si>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</si>
  <si>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</si>
  <si>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</si>
  <si>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</si>
  <si>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</si>
  <si>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</si>
  <si>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</si>
  <si>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</si>
  <si>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</si>
  <si>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</si>
  <si>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</si>
  <si>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</si>
  <si>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</si>
  <si>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</si>
  <si>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</si>
  <si>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</si>
  <si>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</si>
  <si>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</si>
  <si>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</si>
  <si>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</si>
  <si>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</si>
  <si>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</si>
  <si>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</si>
  <si>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</si>
  <si>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</si>
  <si>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</si>
  <si>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</si>
  <si>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</si>
  <si>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</si>
  <si>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</si>
  <si>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</si>
  <si>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</si>
  <si>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</si>
  <si>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</si>
  <si>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</si>
  <si>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</si>
  <si>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</si>
  <si>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</si>
  <si>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</si>
  <si>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</si>
  <si>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</si>
  <si>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</si>
  <si>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</si>
  <si>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</si>
  <si>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</si>
  <si>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</si>
  <si>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</si>
  <si>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</si>
  <si>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</si>
  <si>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</si>
  <si>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</si>
  <si>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</si>
  <si>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</si>
  <si>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</si>
  <si>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</si>
  <si>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</si>
  <si>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</si>
  <si>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</si>
  <si>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</si>
  <si>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</si>
  <si>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</si>
  <si>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</si>
  <si>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</si>
  <si>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</si>
  <si>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</si>
  <si>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</si>
  <si>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</si>
  <si>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</si>
  <si>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</si>
  <si>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</si>
  <si>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</si>
  <si>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</si>
  <si>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</si>
  <si>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</si>
  <si>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</si>
  <si>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</si>
  <si>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</si>
  <si>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</si>
  <si>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</si>
  <si>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</si>
  <si>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</si>
  <si>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</si>
  <si>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</si>
  <si>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</si>
  <si>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</si>
  <si>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</si>
  <si>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</si>
  <si>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</si>
  <si>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</si>
  <si>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</si>
  <si>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</si>
  <si>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</si>
  <si>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</si>
  <si>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</si>
  <si>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</si>
  <si>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</si>
  <si>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</si>
  <si>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</si>
  <si>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</si>
  <si>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</si>
  <si>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</si>
  <si>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</si>
  <si>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</si>
  <si>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</si>
  <si>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</si>
  <si>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</si>
  <si>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</si>
  <si>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</si>
  <si>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</si>
  <si>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</si>
  <si>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</si>
  <si>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</si>
  <si>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</si>
  <si>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</si>
  <si>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</si>
  <si>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</si>
  <si>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</si>
  <si>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</si>
  <si>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</si>
  <si>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</si>
  <si>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</si>
  <si>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</si>
  <si>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</si>
  <si>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</si>
  <si>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</si>
  <si>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</si>
  <si>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</si>
  <si>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</si>
  <si>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</si>
  <si>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</si>
  <si>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</si>
  <si>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</si>
  <si>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</si>
  <si>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</si>
  <si>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</si>
  <si>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</si>
  <si>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</si>
  <si>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</si>
  <si>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</si>
  <si>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</si>
  <si>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</si>
  <si>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</si>
  <si>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</si>
  <si>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</si>
  <si>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</si>
  <si>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</si>
  <si>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</si>
  <si>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</si>
  <si>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</si>
  <si>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</si>
  <si>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</si>
  <si>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</si>
  <si>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</si>
  <si>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</si>
  <si>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</si>
  <si>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</si>
  <si>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</si>
  <si>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</si>
  <si>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</si>
  <si>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</si>
  <si>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</si>
  <si>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</si>
  <si>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</si>
  <si>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</si>
  <si>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</si>
  <si>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</si>
  <si>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</si>
  <si>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</si>
  <si>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</si>
  <si>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</si>
  <si>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</si>
  <si>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</si>
  <si>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</si>
  <si>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</si>
  <si>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</si>
  <si>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</si>
  <si>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</si>
  <si>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</si>
  <si>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</si>
  <si>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</si>
  <si>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</si>
  <si>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</si>
  <si>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</si>
  <si>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</si>
  <si>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</si>
  <si>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</si>
  <si>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</si>
  <si>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</si>
  <si>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</si>
  <si>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</si>
  <si>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</si>
  <si>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</si>
  <si>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</si>
  <si>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</si>
  <si>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</si>
  <si>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</si>
  <si>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</si>
  <si>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</si>
  <si>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</si>
  <si>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</si>
  <si>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</si>
  <si>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</si>
  <si>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</si>
  <si>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</si>
  <si>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</si>
  <si>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</si>
  <si>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</si>
  <si>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</si>
  <si>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</si>
  <si>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</si>
  <si>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</si>
  <si>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</si>
  <si>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</si>
  <si>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</si>
  <si>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</si>
  <si>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</si>
  <si>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</si>
  <si>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</si>
  <si>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</si>
  <si>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</si>
  <si>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</si>
  <si>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</si>
  <si>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</si>
  <si>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</si>
  <si>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</si>
  <si>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</si>
  <si>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</si>
  <si>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</si>
  <si>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</si>
  <si>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</si>
  <si>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</si>
  <si>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</si>
  <si>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</si>
  <si>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</si>
  <si>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</si>
  <si>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</si>
  <si>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</si>
  <si>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</si>
  <si>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</si>
  <si>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</si>
  <si>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</si>
  <si>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</si>
  <si>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</si>
  <si>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</si>
  <si>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</si>
  <si>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</si>
  <si>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</si>
  <si>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</si>
  <si>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</si>
  <si>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</si>
  <si>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</si>
  <si>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</si>
  <si>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</si>
  <si>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</si>
  <si>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</si>
  <si>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</si>
  <si>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</si>
  <si>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</si>
  <si>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</si>
  <si>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</si>
  <si>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</si>
  <si>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</si>
  <si>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</si>
  <si>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</si>
  <si>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</si>
  <si>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</si>
  <si>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</si>
  <si>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</si>
  <si>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</si>
  <si>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</si>
  <si>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</si>
  <si>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</si>
  <si>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</si>
  <si>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</si>
  <si>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</si>
  <si>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</si>
  <si>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</si>
  <si>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</si>
  <si>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</si>
  <si>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</si>
  <si>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</si>
  <si>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</si>
  <si>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</si>
  <si>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</si>
  <si>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</si>
  <si>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</si>
  <si>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</si>
  <si>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</si>
  <si>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</si>
  <si>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</si>
  <si>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</si>
  <si>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</si>
  <si>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</si>
  <si>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</si>
  <si>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</si>
  <si>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</si>
  <si>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</si>
  <si>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</si>
  <si>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</si>
  <si>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</si>
  <si>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</si>
  <si>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</si>
  <si>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</si>
  <si>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</si>
  <si>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</si>
  <si>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</si>
  <si>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</si>
  <si>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</si>
  <si>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</si>
  <si>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</si>
  <si>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</si>
  <si>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</si>
  <si>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</si>
  <si>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</si>
  <si>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</si>
  <si>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</si>
  <si>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</si>
  <si>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</si>
  <si>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</si>
  <si>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</si>
  <si>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</si>
  <si>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</si>
  <si>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</si>
  <si>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</si>
  <si>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</si>
  <si>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</si>
  <si>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</si>
  <si>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</si>
  <si>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</si>
  <si>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</si>
  <si>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</si>
  <si>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</si>
  <si>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</si>
  <si>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</si>
  <si>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</si>
  <si>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</si>
  <si>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</si>
  <si>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</si>
  <si>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</si>
  <si>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</si>
  <si>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</si>
  <si>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</si>
  <si>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</si>
  <si>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</si>
  <si>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</si>
  <si>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</si>
  <si>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</si>
  <si>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</si>
  <si>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</si>
  <si>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</si>
  <si>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</si>
  <si>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</si>
  <si>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</si>
  <si>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</si>
  <si>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</si>
  <si>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</si>
  <si>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</si>
  <si>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</si>
  <si>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</si>
  <si>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</si>
  <si>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</si>
  <si>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</si>
  <si>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</si>
  <si>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</si>
  <si>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</si>
  <si>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</si>
  <si>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</si>
  <si>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</si>
  <si>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</si>
  <si>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</si>
  <si>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</si>
  <si>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</si>
  <si>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</si>
  <si>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</si>
  <si>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</si>
  <si>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</si>
  <si>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</si>
  <si>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</si>
  <si>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</si>
  <si>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</si>
  <si>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</si>
  <si>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</si>
  <si>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</si>
  <si>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</si>
  <si>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</si>
  <si>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</si>
  <si>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</si>
  <si>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</si>
  <si>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</si>
  <si>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</si>
  <si>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</si>
  <si>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</si>
  <si>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</si>
  <si>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</si>
  <si>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</si>
  <si>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</si>
  <si>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</si>
  <si>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</si>
  <si>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</si>
  <si>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</si>
  <si>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</si>
  <si>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</si>
  <si>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</si>
  <si>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</si>
  <si>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</si>
  <si>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</si>
  <si>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</si>
  <si>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</si>
  <si>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</si>
  <si>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</si>
  <si>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</si>
  <si>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</si>
  <si>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</si>
  <si>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</si>
  <si>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</si>
  <si>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</si>
  <si>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</si>
  <si>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</si>
  <si>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</si>
  <si>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</si>
  <si>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</si>
  <si>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</si>
  <si>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</si>
  <si>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</si>
  <si>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</si>
  <si>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</si>
  <si>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</si>
  <si>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</si>
  <si>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</si>
  <si>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</si>
  <si>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</si>
  <si>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</si>
  <si>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</si>
  <si>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</si>
  <si>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</si>
  <si>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</si>
  <si>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</si>
  <si>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</si>
  <si>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</si>
  <si>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</si>
  <si>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</si>
  <si>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</si>
  <si>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</si>
  <si>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</si>
  <si>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</si>
  <si>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</si>
  <si>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</si>
  <si>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</si>
  <si>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</si>
  <si>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</si>
  <si>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</si>
  <si>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</si>
  <si>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</si>
  <si>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</si>
  <si>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</si>
  <si>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</si>
  <si>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</si>
  <si>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</si>
  <si>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</si>
  <si>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</si>
  <si>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</si>
  <si>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</si>
  <si>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</si>
  <si>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</si>
  <si>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</si>
  <si>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</si>
  <si>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</si>
  <si>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</si>
  <si>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</si>
  <si>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</si>
  <si>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</si>
  <si>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</si>
  <si>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</si>
  <si>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</si>
  <si>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</si>
  <si>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</si>
  <si>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</si>
  <si>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</si>
  <si>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</si>
  <si>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</si>
  <si>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</si>
  <si>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</si>
  <si>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</si>
  <si>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</si>
  <si>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</si>
  <si>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</si>
  <si>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</si>
  <si>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</si>
  <si>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</si>
  <si>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</si>
  <si>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</si>
  <si>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</si>
  <si>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</si>
  <si>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</si>
  <si>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</si>
  <si>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</si>
  <si>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</si>
  <si>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</si>
  <si>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</si>
  <si>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</si>
  <si>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</si>
  <si>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</si>
  <si>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</si>
  <si>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</si>
  <si>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</si>
  <si>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</si>
  <si>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</si>
  <si>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</si>
  <si>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</si>
  <si>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</si>
  <si>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</si>
  <si>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</si>
  <si>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</si>
  <si>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</si>
  <si>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</si>
  <si>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</si>
  <si>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</si>
  <si>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</si>
  <si>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</si>
  <si>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</si>
  <si>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</si>
  <si>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</si>
  <si>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</si>
  <si>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</si>
  <si>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</si>
  <si>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</si>
  <si>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</si>
  <si>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</si>
  <si>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</si>
  <si>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</si>
  <si>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</si>
  <si>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</si>
  <si>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</si>
  <si>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</si>
  <si>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</si>
  <si>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</si>
  <si>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</si>
  <si>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</si>
  <si>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</si>
  <si>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</si>
  <si>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</si>
  <si>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</si>
  <si>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</si>
  <si>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</si>
  <si>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</si>
  <si>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</si>
  <si>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</si>
  <si>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</si>
  <si>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</si>
  <si>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</si>
  <si>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</si>
  <si>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</si>
  <si>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</si>
  <si>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</si>
  <si>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</si>
  <si>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</si>
  <si>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</si>
  <si>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</si>
  <si>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</si>
  <si>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</si>
  <si>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</si>
  <si>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</si>
  <si>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</si>
  <si>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</si>
  <si>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</si>
  <si>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</si>
  <si>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</si>
  <si>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</si>
  <si>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</si>
  <si>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</si>
  <si>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</si>
  <si>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</si>
  <si>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</si>
  <si>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</si>
  <si>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</si>
  <si>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</si>
  <si>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</si>
  <si>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</si>
  <si>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</si>
  <si>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</si>
  <si>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</si>
  <si>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</si>
  <si>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</si>
  <si>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</si>
  <si>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</si>
  <si>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</si>
  <si>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</si>
  <si>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</si>
  <si>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</si>
  <si>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</si>
  <si>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</si>
  <si>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</si>
  <si>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</si>
  <si>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</si>
  <si>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</si>
  <si>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</si>
  <si>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</si>
  <si>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</si>
  <si>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</si>
  <si>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</si>
  <si>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</si>
  <si>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</si>
  <si>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</si>
  <si>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</si>
  <si>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</si>
  <si>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</si>
  <si>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</si>
  <si>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</si>
  <si>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</si>
  <si>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</si>
  <si>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</si>
  <si>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</si>
  <si>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</si>
  <si>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</si>
  <si>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</si>
  <si>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</si>
  <si>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</si>
  <si>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</si>
  <si>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</si>
  <si>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</si>
  <si>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</si>
  <si>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</si>
  <si>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</si>
  <si>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</si>
  <si>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</si>
  <si>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</si>
  <si>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</si>
  <si>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</si>
  <si>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</si>
  <si>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</si>
  <si>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</si>
  <si>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</si>
  <si>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</si>
  <si>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</si>
  <si>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</si>
  <si>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</si>
  <si>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</si>
  <si>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</si>
  <si>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</si>
  <si>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</si>
  <si>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</si>
  <si>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</si>
  <si>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</si>
  <si>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</si>
  <si>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</si>
  <si>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</si>
  <si>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</si>
  <si>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</si>
  <si>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</si>
  <si>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</si>
  <si>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</si>
  <si>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</si>
  <si>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</si>
  <si>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</si>
  <si>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</si>
  <si>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</si>
  <si>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</si>
  <si>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</si>
  <si>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</si>
  <si>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</si>
  <si>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</si>
  <si>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</si>
  <si>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</si>
  <si>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</si>
  <si>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</si>
  <si>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</si>
  <si>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</si>
  <si>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</si>
  <si>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</si>
  <si>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</si>
  <si>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</si>
  <si>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</si>
  <si>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</si>
  <si>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</si>
  <si>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</si>
  <si>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</si>
  <si>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</si>
  <si>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</si>
  <si>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</si>
  <si>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</si>
  <si>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</si>
  <si>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</si>
  <si>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</si>
  <si>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</si>
  <si>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</si>
  <si>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</si>
  <si>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</si>
  <si>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</si>
  <si>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</si>
  <si>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</si>
  <si>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</si>
  <si>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</si>
  <si>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</si>
  <si>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</si>
  <si>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</si>
  <si>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</si>
  <si>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</si>
  <si>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</si>
  <si>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</si>
  <si>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</si>
  <si>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</si>
  <si>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</si>
  <si>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</si>
  <si>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</si>
  <si>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</si>
  <si>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</si>
  <si>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</si>
  <si>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</si>
  <si>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</si>
  <si>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</si>
  <si>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</si>
  <si>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</si>
  <si>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</si>
  <si>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</si>
  <si>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</si>
  <si>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</si>
  <si>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</si>
  <si>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</si>
  <si>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</si>
  <si>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</si>
  <si>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</si>
  <si>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</si>
  <si>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</si>
  <si>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</si>
  <si>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</si>
  <si>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</si>
  <si>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</si>
  <si>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</si>
  <si>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</si>
  <si>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</si>
  <si>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</si>
  <si>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</si>
  <si>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</si>
  <si>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</si>
  <si>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</si>
  <si>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</si>
  <si>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</si>
  <si>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</si>
  <si>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</si>
  <si>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</si>
  <si>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</si>
  <si>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</si>
  <si>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</si>
  <si>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</si>
  <si>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</si>
  <si>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</si>
  <si>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</si>
  <si>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</si>
  <si>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</si>
  <si>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</si>
  <si>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</si>
  <si>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</si>
  <si>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</si>
  <si>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</si>
  <si>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</si>
  <si>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</si>
  <si>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</si>
  <si>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</si>
  <si>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</si>
  <si>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</si>
  <si>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</si>
  <si>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</si>
  <si>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</si>
  <si>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</si>
  <si>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</si>
  <si>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</si>
  <si>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</si>
  <si>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</si>
  <si>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</si>
  <si>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</si>
  <si>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</si>
  <si>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</si>
  <si>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</si>
  <si>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</si>
  <si>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</si>
  <si>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</si>
  <si>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</si>
  <si>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</si>
  <si>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</si>
  <si>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</si>
  <si>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</si>
  <si>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</si>
  <si>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</si>
  <si>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</si>
  <si>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</si>
  <si>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</si>
  <si>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</si>
  <si>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</si>
  <si>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</si>
  <si>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</si>
  <si>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</si>
  <si>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</si>
  <si>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</si>
  <si>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</si>
  <si>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</si>
  <si>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</si>
  <si>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</si>
  <si>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</si>
  <si>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</si>
  <si>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</si>
  <si>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</si>
  <si>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</si>
  <si>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</si>
  <si>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</si>
  <si>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</si>
  <si>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</si>
  <si>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</si>
  <si>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</si>
  <si>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</si>
  <si>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</si>
  <si>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</si>
  <si>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</si>
  <si>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</si>
  <si>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</si>
  <si>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</si>
  <si>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</si>
  <si>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</si>
  <si>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</si>
  <si>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</si>
  <si>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</si>
  <si>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</si>
  <si>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</si>
  <si>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</si>
  <si>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</si>
  <si>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</si>
  <si>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</si>
  <si>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</si>
  <si>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</si>
  <si>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</si>
  <si>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</si>
  <si>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</si>
  <si>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</si>
  <si>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</si>
  <si>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</si>
  <si>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</si>
  <si>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</si>
  <si>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</si>
  <si>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</si>
  <si>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</si>
  <si>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</si>
  <si>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</si>
  <si>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</si>
  <si>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</si>
  <si>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</si>
  <si>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</si>
  <si>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</si>
  <si>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</si>
  <si>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</si>
  <si>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</si>
  <si>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</si>
  <si>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</si>
  <si>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</si>
  <si>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</si>
  <si>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</si>
  <si>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</si>
  <si>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</si>
  <si>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</si>
  <si>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</si>
  <si>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</si>
  <si>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</si>
  <si>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</si>
  <si>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</si>
  <si>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</si>
  <si>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</si>
  <si>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</si>
  <si>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</si>
  <si>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</si>
  <si>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</si>
  <si>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</si>
  <si>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</si>
  <si>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</si>
  <si>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</si>
  <si>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</si>
  <si>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</si>
  <si>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</si>
  <si>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</si>
  <si>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</si>
  <si>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</si>
  <si>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</si>
  <si>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</si>
  <si>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</si>
  <si>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</si>
  <si>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</si>
  <si>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</si>
  <si>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</si>
  <si>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</si>
  <si>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</si>
  <si>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</si>
  <si>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</si>
  <si>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</si>
  <si>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</si>
  <si>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</si>
  <si>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</si>
  <si>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</si>
  <si>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</si>
  <si>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</si>
  <si>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</si>
  <si>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</si>
  <si>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</si>
  <si>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</si>
  <si>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</si>
  <si>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</si>
  <si>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</si>
  <si>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</si>
  <si>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</si>
  <si>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</si>
  <si>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</si>
  <si>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</si>
  <si>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</si>
  <si>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</si>
  <si>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</si>
  <si>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</si>
  <si>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</si>
  <si>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</si>
  <si>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</si>
  <si>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</si>
  <si>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</si>
  <si>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</si>
  <si>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</si>
  <si>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</si>
  <si>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</si>
  <si>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</si>
  <si>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</si>
  <si>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</si>
  <si>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</si>
  <si>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</si>
  <si>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</si>
  <si>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</si>
  <si>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</si>
  <si>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</si>
  <si>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</si>
  <si>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</si>
  <si>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</si>
  <si>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</si>
  <si>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</si>
  <si>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</si>
  <si>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</si>
  <si>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</si>
  <si>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</si>
  <si>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</si>
  <si>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</si>
  <si>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</si>
  <si>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</si>
  <si>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</si>
  <si>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</si>
  <si>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</si>
  <si>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</si>
  <si>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</si>
  <si>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</si>
  <si>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</si>
  <si>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</si>
  <si>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</si>
  <si>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</si>
  <si>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</si>
  <si>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</si>
  <si>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</si>
  <si>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</si>
  <si>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</si>
  <si>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</si>
  <si>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</si>
  <si>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</si>
  <si>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</si>
  <si>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</si>
  <si>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</si>
  <si>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</si>
  <si>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</si>
  <si>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</si>
  <si>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</si>
  <si>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</si>
  <si>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</si>
  <si>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</si>
  <si>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</si>
  <si>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</si>
  <si>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</si>
  <si>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</si>
  <si>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</si>
  <si>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</si>
  <si>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</si>
  <si>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</si>
  <si>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</si>
  <si>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</si>
  <si>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</si>
  <si>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</si>
  <si>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</si>
  <si>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</si>
  <si>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</si>
  <si>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</si>
  <si>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</si>
  <si>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</si>
  <si>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</si>
  <si>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</si>
  <si>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</si>
  <si>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</si>
  <si>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</si>
  <si>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</si>
  <si>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</si>
  <si>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</si>
  <si>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</si>
  <si>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</si>
  <si>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</si>
  <si>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</si>
  <si>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</si>
  <si>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</si>
  <si>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</si>
  <si>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</si>
  <si>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</si>
  <si>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</si>
  <si>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</si>
  <si>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</si>
  <si>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</si>
  <si>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</si>
  <si>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</si>
  <si>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</si>
  <si>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</si>
  <si>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</si>
  <si>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</si>
  <si>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</si>
  <si>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</si>
  <si>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</si>
  <si>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</si>
  <si>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</si>
  <si>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</si>
  <si>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</si>
  <si>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</si>
  <si>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</si>
  <si>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</si>
  <si>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</si>
  <si>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</si>
  <si>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</si>
  <si>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</si>
  <si>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</si>
  <si>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</si>
  <si>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</si>
  <si>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</si>
  <si>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</si>
  <si>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</si>
  <si>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</si>
  <si>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</si>
  <si>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</si>
  <si>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</si>
  <si>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</si>
  <si>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</si>
  <si>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</si>
  <si>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</si>
  <si>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</si>
  <si>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</si>
  <si>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</si>
  <si>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</si>
  <si>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</si>
  <si>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</si>
  <si>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</si>
  <si>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</si>
  <si>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</si>
  <si>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</si>
  <si>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</si>
  <si>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</si>
  <si>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</si>
  <si>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</si>
  <si>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</si>
  <si>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</si>
  <si>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</si>
  <si>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</si>
  <si>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</si>
  <si>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</si>
  <si>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</si>
  <si>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</si>
  <si>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</si>
  <si>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</si>
  <si>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</si>
  <si>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</si>
  <si>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</si>
  <si>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</si>
  <si>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</si>
  <si>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</si>
  <si>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</si>
  <si>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</si>
  <si>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</si>
  <si>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</si>
  <si>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</si>
  <si>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</si>
  <si>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</si>
  <si>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</si>
  <si>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</si>
  <si>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</si>
  <si>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</si>
  <si>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</si>
  <si>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</si>
  <si>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</si>
  <si>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</si>
  <si>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</si>
  <si>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</si>
  <si>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</si>
  <si>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</si>
  <si>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</si>
  <si>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</si>
  <si>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</si>
  <si>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</si>
  <si>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</si>
  <si>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</si>
  <si>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</si>
  <si>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</si>
  <si>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</si>
  <si>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</si>
  <si>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</si>
  <si>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</si>
  <si>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</si>
  <si>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</si>
  <si>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</si>
  <si>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</si>
  <si>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</si>
  <si>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</si>
  <si>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</si>
  <si>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</si>
  <si>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</si>
  <si>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</si>
  <si>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</si>
  <si>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</si>
  <si>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</si>
  <si>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</si>
  <si>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</si>
  <si>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</si>
  <si>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</si>
  <si>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</si>
  <si>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</si>
  <si>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</si>
  <si>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</si>
  <si>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</si>
  <si>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</si>
  <si>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</si>
  <si>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</si>
  <si>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</si>
  <si>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</si>
  <si>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</si>
  <si>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</si>
  <si>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</si>
  <si>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</si>
  <si>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</si>
  <si>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</si>
  <si>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</si>
  <si>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</si>
  <si>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</si>
  <si>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</si>
  <si>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</si>
  <si>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</si>
  <si>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</si>
  <si>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</si>
  <si>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</si>
  <si>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</si>
  <si>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</si>
  <si>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</si>
  <si>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</si>
  <si>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</si>
  <si>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</si>
  <si>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</si>
  <si>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</si>
  <si>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</si>
  <si>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</si>
  <si>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</si>
  <si>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</si>
  <si>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</si>
  <si>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</si>
  <si>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</si>
  <si>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</si>
  <si>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</si>
  <si>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</si>
  <si>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</si>
  <si>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</si>
  <si>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</si>
  <si>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</si>
  <si>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</si>
  <si>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</si>
  <si>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</si>
  <si>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</si>
  <si>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</si>
  <si>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</si>
  <si>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</si>
  <si>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</si>
  <si>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</si>
  <si>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</si>
  <si>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</si>
  <si>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</si>
  <si>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</si>
  <si>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</si>
  <si>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</si>
  <si>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</si>
  <si>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</si>
  <si>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</si>
  <si>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</si>
  <si>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</si>
  <si>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</si>
  <si>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</si>
  <si>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</si>
  <si>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</si>
  <si>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</si>
  <si>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</si>
  <si>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</si>
  <si>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</si>
  <si>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</si>
  <si>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</si>
  <si>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</si>
  <si>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</si>
  <si>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</si>
  <si>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</si>
  <si>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</si>
  <si>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</si>
  <si>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</si>
  <si>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</si>
  <si>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</si>
  <si>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</si>
  <si>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</si>
  <si>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</si>
  <si>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</si>
  <si>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</si>
  <si>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</si>
  <si>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</si>
  <si>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</si>
  <si>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</si>
  <si>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</si>
  <si>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</si>
  <si>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</si>
  <si>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</si>
  <si>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</si>
  <si>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</si>
  <si>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</si>
  <si>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</si>
  <si>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</si>
  <si>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</si>
  <si>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</si>
  <si>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</si>
  <si>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</si>
  <si>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</si>
  <si>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</si>
  <si>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</si>
  <si>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</si>
  <si>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</si>
  <si>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</si>
  <si>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</si>
  <si>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</si>
  <si>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</si>
  <si>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</si>
  <si>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</si>
  <si>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</si>
  <si>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</si>
  <si>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</si>
  <si>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</si>
  <si>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</si>
  <si>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</si>
  <si>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</si>
  <si>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</si>
  <si>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</si>
  <si>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</si>
  <si>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</si>
  <si>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</si>
  <si>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</si>
  <si>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</si>
  <si>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</si>
  <si>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</si>
  <si>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</si>
  <si>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</si>
  <si>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</si>
  <si>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</si>
  <si>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</si>
  <si>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</si>
  <si>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</si>
  <si>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</si>
  <si>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</si>
  <si>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</si>
  <si>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</si>
  <si>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</si>
  <si>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</si>
  <si>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</si>
  <si>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</si>
  <si>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</si>
  <si>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</si>
  <si>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</si>
  <si>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</si>
  <si>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</si>
  <si>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</si>
  <si>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</si>
  <si>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</si>
  <si>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</si>
  <si>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</si>
  <si>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</si>
  <si>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</si>
  <si>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</si>
  <si>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</si>
  <si>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</si>
  <si>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</si>
  <si>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</si>
  <si>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</si>
  <si>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</si>
  <si>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</si>
  <si>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</si>
  <si>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</si>
  <si>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</si>
  <si>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</si>
  <si>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</si>
  <si>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</si>
  <si>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</si>
  <si>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</si>
  <si>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</si>
  <si>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</si>
  <si>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</si>
  <si>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</si>
  <si>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</si>
  <si>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</si>
  <si>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</si>
  <si>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</si>
  <si>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</si>
  <si>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</si>
  <si>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</si>
  <si>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</si>
  <si>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</si>
  <si>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</si>
  <si>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</si>
  <si>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</si>
  <si>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</si>
  <si>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</si>
  <si>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</si>
  <si>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</si>
  <si>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</si>
  <si>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</si>
  <si>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</si>
  <si>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</si>
  <si>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</si>
  <si>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</si>
  <si>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</si>
  <si>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</si>
  <si>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</si>
  <si>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</si>
  <si>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</si>
  <si>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</si>
  <si>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</si>
  <si>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</si>
  <si>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</si>
  <si>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</si>
  <si>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</si>
  <si>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</si>
  <si>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</si>
  <si>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</si>
  <si>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</si>
  <si>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</si>
  <si>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</si>
  <si>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</si>
  <si>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</si>
  <si>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</si>
  <si>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</si>
  <si>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</si>
  <si>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</si>
  <si>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</si>
  <si>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</si>
  <si>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</si>
  <si>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</si>
  <si>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</si>
  <si>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</si>
  <si>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</si>
  <si>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</si>
  <si>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</si>
  <si>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</si>
  <si>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</si>
  <si>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</si>
  <si>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</si>
  <si>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</si>
  <si>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</si>
  <si>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</si>
  <si>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</si>
  <si>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</si>
  <si>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</si>
  <si>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</si>
  <si>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</si>
  <si>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</si>
  <si>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</si>
  <si>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</si>
  <si>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</si>
  <si>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</si>
  <si>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</si>
  <si>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</si>
  <si>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</si>
  <si>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</si>
  <si>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</si>
  <si>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</si>
  <si>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</si>
  <si>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</si>
  <si>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</si>
  <si>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</si>
  <si>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</si>
  <si>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</si>
  <si>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</si>
  <si>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</si>
  <si>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</si>
  <si>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</si>
  <si>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</si>
  <si>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</si>
  <si>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</si>
  <si>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</si>
  <si>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</si>
  <si>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</si>
  <si>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</si>
  <si>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</si>
  <si>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</si>
  <si>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</si>
  <si>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</si>
  <si>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</si>
  <si>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</si>
  <si>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</si>
  <si>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</si>
  <si>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</si>
  <si>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</si>
  <si>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</si>
  <si>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</si>
  <si>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</si>
  <si>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</si>
  <si>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</si>
  <si>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</si>
  <si>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</si>
  <si>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</si>
  <si>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</si>
  <si>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</si>
  <si>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</si>
  <si>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</si>
  <si>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</si>
  <si>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</si>
  <si>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</si>
  <si>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</si>
  <si>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</si>
  <si>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</si>
  <si>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</si>
  <si>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</si>
  <si>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</si>
  <si>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</si>
  <si>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</si>
  <si>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</si>
  <si>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</si>
  <si>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</si>
  <si>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</si>
  <si>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</si>
  <si>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</si>
  <si>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</si>
  <si>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</si>
  <si>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</si>
  <si>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</si>
  <si>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</si>
  <si>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</si>
  <si>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</si>
  <si>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</si>
  <si>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</si>
  <si>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</si>
  <si>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</si>
  <si>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</si>
  <si>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</si>
  <si>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</si>
  <si>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</si>
  <si>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</si>
  <si>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</si>
  <si>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</si>
  <si>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</si>
  <si>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</si>
  <si>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</si>
  <si>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</si>
  <si>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</si>
  <si>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</si>
  <si>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</si>
  <si>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</si>
  <si>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</si>
  <si>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</si>
  <si>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</si>
  <si>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</si>
  <si>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</si>
  <si>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</si>
  <si>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</si>
  <si>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</si>
  <si>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</si>
  <si>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</si>
  <si>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</si>
  <si>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</si>
  <si>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</si>
  <si>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</si>
  <si>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</si>
  <si>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</si>
  <si>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</si>
  <si>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</si>
  <si>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</si>
  <si>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</si>
  <si>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</si>
  <si>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</si>
  <si>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</si>
  <si>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</si>
  <si>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</si>
  <si>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</si>
  <si>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</si>
  <si>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</si>
  <si>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</si>
  <si>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</si>
  <si>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</si>
  <si>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</si>
  <si>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</si>
  <si>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</si>
  <si>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</si>
  <si>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</si>
  <si>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</si>
  <si>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</si>
  <si>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</si>
  <si>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</si>
  <si>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</si>
  <si>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</si>
  <si>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</si>
  <si>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</si>
  <si>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</si>
  <si>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</si>
  <si>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</si>
  <si>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</si>
  <si>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</si>
  <si>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</si>
  <si>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</si>
  <si>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</si>
  <si>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</si>
  <si>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</si>
  <si>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</si>
  <si>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</si>
  <si>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</si>
  <si>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</si>
  <si>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</si>
  <si>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</si>
  <si>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</si>
  <si>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</si>
  <si>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</si>
  <si>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</si>
  <si>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</si>
  <si>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</si>
  <si>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</si>
  <si>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</si>
  <si>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</si>
  <si>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</si>
  <si>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</si>
  <si>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</si>
  <si>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</si>
  <si>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</si>
  <si>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</si>
  <si>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</si>
  <si>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</si>
  <si>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</si>
  <si>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</si>
  <si>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</si>
  <si>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</si>
  <si>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</si>
  <si>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</si>
  <si>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</si>
  <si>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</si>
  <si>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</si>
  <si>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</si>
  <si>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</si>
  <si>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</si>
  <si>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</si>
  <si>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</si>
  <si>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</si>
  <si>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</si>
  <si>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</si>
  <si>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</si>
  <si>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</si>
  <si>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</si>
  <si>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</si>
  <si>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</si>
  <si>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</si>
  <si>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</si>
  <si>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</si>
  <si>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</si>
  <si>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</si>
  <si>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</si>
  <si>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</si>
  <si>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</si>
  <si>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</si>
  <si>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</si>
  <si>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</si>
  <si>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</si>
  <si>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</si>
  <si>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</si>
  <si>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</si>
  <si>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</si>
  <si>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</si>
  <si>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</si>
  <si>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</si>
  <si>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</si>
  <si>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</si>
  <si>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</si>
  <si>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</si>
  <si>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</si>
  <si>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</si>
  <si>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</si>
  <si>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</si>
  <si>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</si>
  <si>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</si>
  <si>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</si>
  <si>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</si>
  <si>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</si>
  <si>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</si>
  <si>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</si>
  <si>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</si>
  <si>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</si>
  <si>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</si>
  <si>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</si>
  <si>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</si>
  <si>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</si>
  <si>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</si>
  <si>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</si>
  <si>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</si>
  <si>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</si>
  <si>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</si>
  <si>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</si>
  <si>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</si>
  <si>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</si>
  <si>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</si>
  <si>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</si>
  <si>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</si>
  <si>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</si>
  <si>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</si>
  <si>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</si>
  <si>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</si>
  <si>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</si>
  <si>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</si>
  <si>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</si>
  <si>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</si>
  <si>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</si>
  <si>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</si>
  <si>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</si>
  <si>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</si>
  <si>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</si>
  <si>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</si>
  <si>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</si>
  <si>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</si>
  <si>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</si>
  <si>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</si>
  <si>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</si>
  <si>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</si>
  <si>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</si>
  <si>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</si>
  <si>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</si>
  <si>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</si>
  <si>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</si>
  <si>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</si>
  <si>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</si>
  <si>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</si>
  <si>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</si>
  <si>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</si>
  <si>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</si>
  <si>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</si>
  <si>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</si>
  <si>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</si>
  <si>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</si>
  <si>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</si>
  <si>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</si>
  <si>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</si>
  <si>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</si>
  <si>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</si>
  <si>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</si>
  <si>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</si>
  <si>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</si>
  <si>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</si>
  <si>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</si>
  <si>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</si>
  <si>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</si>
  <si>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</si>
  <si>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</si>
  <si>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</si>
  <si>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</si>
  <si>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</si>
  <si>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</si>
  <si>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</si>
  <si>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</si>
  <si>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</si>
  <si>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</si>
  <si>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</si>
  <si>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</si>
  <si>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</si>
  <si>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</si>
  <si>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</si>
  <si>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</si>
  <si>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</si>
  <si>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</si>
  <si>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</si>
  <si>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</si>
  <si>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</si>
  <si>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</si>
  <si>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</si>
  <si>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</si>
  <si>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</si>
  <si>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</si>
  <si>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</si>
  <si>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</si>
  <si>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</si>
  <si>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</si>
  <si>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</si>
  <si>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</si>
  <si>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</si>
  <si>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</si>
  <si>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</si>
  <si>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</si>
  <si>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</si>
  <si>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</si>
  <si>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</si>
  <si>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</si>
  <si>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</si>
  <si>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</si>
  <si>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</si>
  <si>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</si>
  <si>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</si>
  <si>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</si>
  <si>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</si>
  <si>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</si>
  <si>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</si>
  <si>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</si>
  <si>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</si>
  <si>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</si>
  <si>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</si>
  <si>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</si>
  <si>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</si>
  <si>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</si>
  <si>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</si>
  <si>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</si>
  <si>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</si>
  <si>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</si>
  <si>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</si>
  <si>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</si>
  <si>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</si>
  <si>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</si>
  <si>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</si>
  <si>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</si>
  <si>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</si>
  <si>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</si>
  <si>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</si>
  <si>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</si>
  <si>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</si>
  <si>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</si>
  <si>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</si>
  <si>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</si>
  <si>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</si>
  <si>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</si>
  <si>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</si>
  <si>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</si>
  <si>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</si>
  <si>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</si>
  <si>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</si>
  <si>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</si>
  <si>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</si>
  <si>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</si>
  <si>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</si>
  <si>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</si>
  <si>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</si>
  <si>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</si>
  <si>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</si>
  <si>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</si>
  <si>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</si>
  <si>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</si>
  <si>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</si>
  <si>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</si>
  <si>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</si>
  <si>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</si>
  <si>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</si>
  <si>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</si>
  <si>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</si>
  <si>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</si>
  <si>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</si>
  <si>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</si>
  <si>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</si>
  <si>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</si>
  <si>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</si>
  <si>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</si>
  <si>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</si>
  <si>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</si>
  <si>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</si>
  <si>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</si>
  <si>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</si>
  <si>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</si>
  <si>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</si>
  <si>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</si>
  <si>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</si>
  <si>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</si>
  <si>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</si>
  <si>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</si>
  <si>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</si>
  <si>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</si>
  <si>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</si>
  <si>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</si>
  <si>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</si>
  <si>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</si>
  <si>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</si>
  <si>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</si>
  <si>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</si>
  <si>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</si>
  <si>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</si>
  <si>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</si>
  <si>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</si>
  <si>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</si>
  <si>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</si>
  <si>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</si>
  <si>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</si>
  <si>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</si>
  <si>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</si>
  <si>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</si>
  <si>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</si>
  <si>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</si>
  <si>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</si>
  <si>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</si>
  <si>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</si>
  <si>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</si>
  <si>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</si>
  <si>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</si>
  <si>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</si>
  <si>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</si>
  <si>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</si>
  <si>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</si>
  <si>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</si>
  <si>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</si>
  <si>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</si>
  <si>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</si>
  <si>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</si>
  <si>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</si>
  <si>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</si>
  <si>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</si>
  <si>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</si>
  <si>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</si>
  <si>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</si>
  <si>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</si>
  <si>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</si>
  <si>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</si>
  <si>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</si>
  <si>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</si>
  <si>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</si>
  <si>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</si>
  <si>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</si>
  <si>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</si>
  <si>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</si>
  <si>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</si>
  <si>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</si>
  <si>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</si>
  <si>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</si>
  <si>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</si>
  <si>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</si>
  <si>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</si>
  <si>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</si>
  <si>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</si>
  <si>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</si>
  <si>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</si>
  <si>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</si>
  <si>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</si>
  <si>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</si>
  <si>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</si>
  <si>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</si>
  <si>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</si>
  <si>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</si>
  <si>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</si>
  <si>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</si>
  <si>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</si>
  <si>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</si>
  <si>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</si>
  <si>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</si>
  <si>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</si>
  <si>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</si>
  <si>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</si>
  <si>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</si>
  <si>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</si>
  <si>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</si>
  <si>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</si>
  <si>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</si>
  <si>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</si>
  <si>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</si>
  <si>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</si>
  <si>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</si>
  <si>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</si>
  <si>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</si>
  <si>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</si>
  <si>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</si>
  <si>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</si>
  <si>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</si>
  <si>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</si>
  <si>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</si>
  <si>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</si>
  <si>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</si>
  <si>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</si>
  <si>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</si>
  <si>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</si>
  <si>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</si>
  <si>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</si>
  <si>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</si>
  <si>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</si>
  <si>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</si>
  <si>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</si>
  <si>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</si>
  <si>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</si>
  <si>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</si>
  <si>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</si>
  <si>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</si>
  <si>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</si>
  <si>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</si>
  <si>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</si>
  <si>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</si>
  <si>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</si>
  <si>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</si>
  <si>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</si>
  <si>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</si>
  <si>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</si>
  <si>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</si>
  <si>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</si>
  <si>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</si>
  <si>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</si>
  <si>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</si>
  <si>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</si>
  <si>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</si>
  <si>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</si>
  <si>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</si>
  <si>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</si>
  <si>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</si>
  <si>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</si>
  <si>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</si>
  <si>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</si>
  <si>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</si>
  <si>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</si>
  <si>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</si>
  <si>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</si>
  <si>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</si>
  <si>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</si>
  <si>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</si>
  <si>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</si>
  <si>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</si>
  <si>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</si>
  <si>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</si>
  <si>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</si>
  <si>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</si>
  <si>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</si>
  <si>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</si>
  <si>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</si>
  <si>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</si>
  <si>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</si>
  <si>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</si>
  <si>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</si>
  <si>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</si>
  <si>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</si>
  <si>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</si>
  <si>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</si>
  <si>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</si>
  <si>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</si>
  <si>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</si>
  <si>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</si>
  <si>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</si>
  <si>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</si>
  <si>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</si>
  <si>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</si>
  <si>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</si>
  <si>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</si>
  <si>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</si>
  <si>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</si>
  <si>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</si>
  <si>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</si>
  <si>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</si>
  <si>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</si>
  <si>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</si>
  <si>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</si>
  <si>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</si>
  <si>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</si>
  <si>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</si>
  <si>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</si>
  <si>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</si>
  <si>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</si>
  <si>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</si>
  <si>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</si>
  <si>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</si>
  <si>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</si>
  <si>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</si>
  <si>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</si>
  <si>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</si>
  <si>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</si>
  <si>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</si>
  <si>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</si>
  <si>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</si>
  <si>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</si>
  <si>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</si>
  <si>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</si>
  <si>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</si>
  <si>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</si>
  <si>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</si>
  <si>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</si>
  <si>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</si>
  <si>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</si>
  <si>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</si>
  <si>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</si>
  <si>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</si>
  <si>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</si>
  <si>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</si>
  <si>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</si>
  <si>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</si>
  <si>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</si>
  <si>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</si>
  <si>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</si>
  <si>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</si>
  <si>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</si>
  <si>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</si>
  <si>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</si>
  <si>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</si>
  <si>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</si>
  <si>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</si>
  <si>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</si>
  <si>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</si>
  <si>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</si>
  <si>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</si>
  <si>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</si>
  <si>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</si>
  <si>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</si>
  <si>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</si>
  <si>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</si>
  <si>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</si>
  <si>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</si>
  <si>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</si>
  <si>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</si>
  <si>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</si>
  <si>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</si>
  <si>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</si>
  <si>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</si>
  <si>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</si>
  <si>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</si>
  <si>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</si>
  <si>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</si>
  <si>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</si>
  <si>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</si>
  <si>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</si>
  <si>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</si>
  <si>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</si>
  <si>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</si>
  <si>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</si>
  <si>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</si>
  <si>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</si>
  <si>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</si>
  <si>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</si>
  <si>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</si>
  <si>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</si>
  <si>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</si>
  <si>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</si>
  <si>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</si>
  <si>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</si>
  <si>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</si>
  <si>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</si>
  <si>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</si>
  <si>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</si>
  <si>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</si>
  <si>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</si>
  <si>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</si>
  <si>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</si>
  <si>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</si>
  <si>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</si>
  <si>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</si>
  <si>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</si>
  <si>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</si>
  <si>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</si>
  <si>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</si>
  <si>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</si>
  <si>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</si>
  <si>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</si>
  <si>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</si>
  <si>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</si>
  <si>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</si>
  <si>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</si>
  <si>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</si>
  <si>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</si>
  <si>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</si>
  <si>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</si>
  <si>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</si>
  <si>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</si>
  <si>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</si>
  <si>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</si>
  <si>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</si>
  <si>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</si>
  <si>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</si>
  <si>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</si>
  <si>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</si>
  <si>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</si>
  <si>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</si>
  <si>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</si>
  <si>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</si>
  <si>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</si>
  <si>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</si>
  <si>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</si>
  <si>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</si>
  <si>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</si>
  <si>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</si>
  <si>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</si>
  <si>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</si>
  <si>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</si>
  <si>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</si>
  <si>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</si>
  <si>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</si>
  <si>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</si>
  <si>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</si>
  <si>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</si>
  <si>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</si>
  <si>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</si>
  <si>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</si>
  <si>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</si>
  <si>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</si>
  <si>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</si>
  <si>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</si>
  <si>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</si>
  <si>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</si>
  <si>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</si>
  <si>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</si>
  <si>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</si>
  <si>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</si>
  <si>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</si>
  <si>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</si>
  <si>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</si>
  <si>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</si>
  <si>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</si>
  <si>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</si>
  <si>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</si>
  <si>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</si>
  <si>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</si>
  <si>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</si>
  <si>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</si>
  <si>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</si>
  <si>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</si>
  <si>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</si>
  <si>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</si>
  <si>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</si>
  <si>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</si>
  <si>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</si>
  <si>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</si>
  <si>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</si>
  <si>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</si>
  <si>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</si>
  <si>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</si>
  <si>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</si>
  <si>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</si>
  <si>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</si>
  <si>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</si>
  <si>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</si>
  <si>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</si>
  <si>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</si>
  <si>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</si>
  <si>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</si>
  <si>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</si>
  <si>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</si>
  <si>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</si>
  <si>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</si>
  <si>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</si>
  <si>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</si>
  <si>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</si>
  <si>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</si>
  <si>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</si>
  <si>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</si>
  <si>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</si>
  <si>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</si>
  <si>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</si>
  <si>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</si>
  <si>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</si>
  <si>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</si>
  <si>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</si>
  <si>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</si>
  <si>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</si>
  <si>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</si>
  <si>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</si>
  <si>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</si>
  <si>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</si>
  <si>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</si>
  <si>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</si>
  <si>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</si>
  <si>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</si>
  <si>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</si>
  <si>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</si>
  <si>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</si>
  <si>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</si>
  <si>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</si>
  <si>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</si>
  <si>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</si>
  <si>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</si>
  <si>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</si>
  <si>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</si>
  <si>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</si>
  <si>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</si>
  <si>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</si>
  <si>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</si>
  <si>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</si>
  <si>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</si>
  <si>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</si>
  <si>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</si>
  <si>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</si>
  <si>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</si>
  <si>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</si>
  <si>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</si>
  <si>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</si>
  <si>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</si>
  <si>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</si>
  <si>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</si>
  <si>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</si>
  <si>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</si>
  <si>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</si>
  <si>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</si>
  <si>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</si>
  <si>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</si>
  <si>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</si>
  <si>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</si>
  <si>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</si>
  <si>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</si>
  <si>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</si>
  <si>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</si>
  <si>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</si>
  <si>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</si>
  <si>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</si>
  <si>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</si>
  <si>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</si>
  <si>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</si>
  <si>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</si>
  <si>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</si>
  <si>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</si>
  <si>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</si>
  <si>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</si>
  <si>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</si>
  <si>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</si>
  <si>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</si>
  <si>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</si>
  <si>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</si>
  <si>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</si>
  <si>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</si>
  <si>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</si>
  <si>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</si>
  <si>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</si>
  <si>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</si>
  <si>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</si>
  <si>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</si>
  <si>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</si>
  <si>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</si>
  <si>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</si>
  <si>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</si>
  <si>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</si>
  <si>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</si>
  <si>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</si>
  <si>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</si>
  <si>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</si>
  <si>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</si>
  <si>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</si>
  <si>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</si>
  <si>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</si>
  <si>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</si>
  <si>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</si>
  <si>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</si>
  <si>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</si>
  <si>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</si>
  <si>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</si>
  <si>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</si>
  <si>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</si>
  <si>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</si>
  <si>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</si>
  <si>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</si>
  <si>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</si>
  <si>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</si>
  <si>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</si>
  <si>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</si>
  <si>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</si>
  <si>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</si>
  <si>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</si>
  <si>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</si>
  <si>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</si>
  <si>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</si>
  <si>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</si>
  <si>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</si>
  <si>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</si>
  <si>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</si>
  <si>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</si>
  <si>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</si>
  <si>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</si>
  <si>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</si>
  <si>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</si>
  <si>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</si>
  <si>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</si>
  <si>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</si>
  <si>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</si>
  <si>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</si>
  <si>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</si>
  <si>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</si>
  <si>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</si>
  <si>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</si>
  <si>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</si>
  <si>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</si>
  <si>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</si>
  <si>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</si>
  <si>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</si>
  <si>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</si>
  <si>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</si>
  <si>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</si>
  <si>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</si>
  <si>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</si>
  <si>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</si>
  <si>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</si>
  <si>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</si>
  <si>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</si>
  <si>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</si>
  <si>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</si>
  <si>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</si>
  <si>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</si>
  <si>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</si>
  <si>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</si>
  <si>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</si>
  <si>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</si>
  <si>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</si>
  <si>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</si>
  <si>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</si>
  <si>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</si>
  <si>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</si>
  <si>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</si>
  <si>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</si>
  <si>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</si>
  <si>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</si>
  <si>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</si>
  <si>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</si>
  <si>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</si>
  <si>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</si>
  <si>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</si>
  <si>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</si>
  <si>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</si>
  <si>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</si>
  <si>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</si>
  <si>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</si>
  <si>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</si>
  <si>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</si>
  <si>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</si>
  <si>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</si>
  <si>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</si>
  <si>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</si>
  <si>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</si>
  <si>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</si>
  <si>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</si>
  <si>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</si>
  <si>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</si>
  <si>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</si>
  <si>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</si>
  <si>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</si>
  <si>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</si>
  <si>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</si>
  <si>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</si>
  <si>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</si>
  <si>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</si>
  <si>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</si>
  <si>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</si>
  <si>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</si>
  <si>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</si>
  <si>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</si>
  <si>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</si>
  <si>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</si>
  <si>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</si>
  <si>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</si>
  <si>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</si>
  <si>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</si>
  <si>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</si>
  <si>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</si>
  <si>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</si>
  <si>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</si>
  <si>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</si>
  <si>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</si>
  <si>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</si>
  <si>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</si>
  <si>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</si>
  <si>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</si>
  <si>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</si>
  <si>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</si>
  <si>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</si>
  <si>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</si>
  <si>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</si>
  <si>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</si>
  <si>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</si>
  <si>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</si>
  <si>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</si>
  <si>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</si>
  <si>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</si>
  <si>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</si>
  <si>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</si>
  <si>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</si>
  <si>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</si>
  <si>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</si>
  <si>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</si>
  <si>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</si>
  <si>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</si>
  <si>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</si>
  <si>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</si>
  <si>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</si>
  <si>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</si>
  <si>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</si>
  <si>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</si>
  <si>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</si>
  <si>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</si>
  <si>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</si>
  <si>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</si>
  <si>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</si>
  <si>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</si>
  <si>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</si>
  <si>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</si>
  <si>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</si>
  <si>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</si>
  <si>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</si>
  <si>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</si>
  <si>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</si>
  <si>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</si>
  <si>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</si>
  <si>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</si>
  <si>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</si>
  <si>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</si>
  <si>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</si>
  <si>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</si>
  <si>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</si>
  <si>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</si>
  <si>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</si>
  <si>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</si>
  <si>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</si>
  <si>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</si>
  <si>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</si>
  <si>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</si>
  <si>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</si>
  <si>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</si>
  <si>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</si>
  <si>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</si>
  <si>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</si>
  <si>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</si>
  <si>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</si>
  <si>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</si>
  <si>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</si>
  <si>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</si>
  <si>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</si>
  <si>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</si>
  <si>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</si>
  <si>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</si>
  <si>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</si>
  <si>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</si>
  <si>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</si>
  <si>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</si>
  <si>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</si>
  <si>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</si>
  <si>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</si>
  <si>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</si>
  <si>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</si>
  <si>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</si>
  <si>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</si>
  <si>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</si>
  <si>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</si>
  <si>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</si>
  <si>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</si>
  <si>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</si>
  <si>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</si>
  <si>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</si>
  <si>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</si>
  <si>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</si>
  <si>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</si>
  <si>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</si>
  <si>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</si>
  <si>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</si>
  <si>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</si>
  <si>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</si>
  <si>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</si>
  <si>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</si>
  <si>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</si>
  <si>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</si>
  <si>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</si>
  <si>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</si>
  <si>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</si>
  <si>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</si>
  <si>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</si>
  <si>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</si>
  <si>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</si>
  <si>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</si>
  <si>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</si>
  <si>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</si>
  <si>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</si>
  <si>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</si>
  <si>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</si>
  <si>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</si>
  <si>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</si>
  <si>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</si>
  <si>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</si>
  <si>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</si>
  <si>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</si>
  <si>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</si>
  <si>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</si>
  <si>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</si>
  <si>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</si>
  <si>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</si>
  <si>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</si>
  <si>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</si>
  <si>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</si>
  <si>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</si>
  <si>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</si>
  <si>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</si>
  <si>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</si>
  <si>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</si>
  <si>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</si>
  <si>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</si>
  <si>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</si>
  <si>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</si>
  <si>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</si>
  <si>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</si>
  <si>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</si>
  <si>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</si>
  <si>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</si>
  <si>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</si>
  <si>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</si>
  <si>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</si>
  <si>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</si>
  <si>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</si>
  <si>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</si>
  <si>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</si>
  <si>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</si>
  <si>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</si>
  <si>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</si>
  <si>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</si>
  <si>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</si>
  <si>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</si>
  <si>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</si>
  <si>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</si>
  <si>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</si>
  <si>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</si>
  <si>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</si>
  <si>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</si>
  <si>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</si>
  <si>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</si>
  <si>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</si>
  <si>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</si>
  <si>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</si>
  <si>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</si>
  <si>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</si>
  <si>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</si>
  <si>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</si>
  <si>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</si>
  <si>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</si>
  <si>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</si>
  <si>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</si>
  <si>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</si>
  <si>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</si>
  <si>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</si>
  <si>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</si>
  <si>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</si>
  <si>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</si>
  <si>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</si>
  <si>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</si>
  <si>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</si>
  <si>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</si>
  <si>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</si>
  <si>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</si>
  <si>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</si>
  <si>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</si>
  <si>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</si>
  <si>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</si>
  <si>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</si>
  <si>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</si>
  <si>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</si>
  <si>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</si>
  <si>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</si>
  <si>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</si>
  <si>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</si>
  <si>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</si>
  <si>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</si>
  <si>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</si>
  <si>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</si>
  <si>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</si>
  <si>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</si>
  <si>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</si>
  <si>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</si>
  <si>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</si>
  <si>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</si>
  <si>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</si>
  <si>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</si>
  <si>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</si>
  <si>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</si>
  <si>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</si>
  <si>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</si>
  <si>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</si>
  <si>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</si>
  <si>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</si>
  <si>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</si>
  <si>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</si>
  <si>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</si>
  <si>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</si>
  <si>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</si>
  <si>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</si>
  <si>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</si>
  <si>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</si>
  <si>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</si>
  <si>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</si>
  <si>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</si>
  <si>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</si>
  <si>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</si>
  <si>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</si>
  <si>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</si>
  <si>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</si>
  <si>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</si>
  <si>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</si>
  <si>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</si>
  <si>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</si>
  <si>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</si>
  <si>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</si>
  <si>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</si>
  <si>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</si>
  <si>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</si>
  <si>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</si>
  <si>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</si>
  <si>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</si>
  <si>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</si>
  <si>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</si>
  <si>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</si>
  <si>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</si>
  <si>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</si>
  <si>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</si>
  <si>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</si>
  <si>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</si>
  <si>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</si>
  <si>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</si>
  <si>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</si>
  <si>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</si>
  <si>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</si>
  <si>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</si>
  <si>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</si>
  <si>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</si>
  <si>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</si>
  <si>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</si>
  <si>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</si>
  <si>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</si>
  <si>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</si>
  <si>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</si>
  <si>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</si>
  <si>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</si>
  <si>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</si>
  <si>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</si>
  <si>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</si>
  <si>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</si>
  <si>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</si>
  <si>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</si>
  <si>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</si>
  <si>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</si>
  <si>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</si>
  <si>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</si>
  <si>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</si>
  <si>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</si>
  <si>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</si>
  <si>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</si>
  <si>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</si>
  <si>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</si>
  <si>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</si>
  <si>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</si>
  <si>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</si>
  <si>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</si>
  <si>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</si>
  <si>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</si>
  <si>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</si>
  <si>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</si>
  <si>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</si>
  <si>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</si>
  <si>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</si>
  <si>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</si>
  <si>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</si>
  <si>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</si>
  <si>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</si>
  <si>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</si>
  <si>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</si>
  <si>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</si>
  <si>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</si>
  <si>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</si>
  <si>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</si>
  <si>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</si>
  <si>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</si>
  <si>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</si>
  <si>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</si>
  <si>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</si>
  <si>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</si>
  <si>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</si>
  <si>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</si>
  <si>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</si>
  <si>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</si>
  <si>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</si>
  <si>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</si>
  <si>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</si>
  <si>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</si>
  <si>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</si>
  <si>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</si>
  <si>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</si>
  <si>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</si>
  <si>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</si>
  <si>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</si>
  <si>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</si>
  <si>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</si>
  <si>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</si>
  <si>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</si>
  <si>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</si>
  <si>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</si>
  <si>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</si>
  <si>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</si>
  <si>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</si>
  <si>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</si>
  <si>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</si>
  <si>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</si>
  <si>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</si>
  <si>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</si>
  <si>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</si>
  <si>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</si>
  <si>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</si>
  <si>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</si>
  <si>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</si>
  <si>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</si>
  <si>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</si>
  <si>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</si>
  <si>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</si>
  <si>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</si>
  <si>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</si>
  <si>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</si>
  <si>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</si>
  <si>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</si>
  <si>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</si>
  <si>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</si>
  <si>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</si>
  <si>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</si>
  <si>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</si>
  <si>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</si>
  <si>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</si>
  <si>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</si>
  <si>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</si>
  <si>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</si>
  <si>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</si>
  <si>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</si>
  <si>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</si>
  <si>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</si>
  <si>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</si>
  <si>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</si>
  <si>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</si>
  <si>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</si>
  <si>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</si>
  <si>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</si>
  <si>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</si>
  <si>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</si>
  <si>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</si>
  <si>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</si>
  <si>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</si>
  <si>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</si>
  <si>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</si>
  <si>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</si>
  <si>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</si>
  <si>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</si>
  <si>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</si>
  <si>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</si>
  <si>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</si>
  <si>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</si>
  <si>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</si>
  <si>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</si>
  <si>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</si>
  <si>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</si>
  <si>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</si>
  <si>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</si>
  <si>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</si>
  <si>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</si>
  <si>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</si>
  <si>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</si>
  <si>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</si>
  <si>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</si>
  <si>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</si>
  <si>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</si>
  <si>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</si>
  <si>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</si>
  <si>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</si>
  <si>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</si>
  <si>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</si>
  <si>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</si>
  <si>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</si>
  <si>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</si>
  <si>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</si>
  <si>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</si>
  <si>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</si>
  <si>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</si>
  <si>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</si>
  <si>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</si>
  <si>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</si>
  <si>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</si>
  <si>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</si>
  <si>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</si>
  <si>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</si>
  <si>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</si>
  <si>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</si>
  <si>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</si>
  <si>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</si>
  <si>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</si>
  <si>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</si>
  <si>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</si>
  <si>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</si>
  <si>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</si>
  <si>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</si>
  <si>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</si>
  <si>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</si>
  <si>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</si>
  <si>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</si>
  <si>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</si>
  <si>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</si>
  <si>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</si>
  <si>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</si>
  <si>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</si>
  <si>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</si>
  <si>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</si>
  <si>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</si>
  <si>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</si>
  <si>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</si>
  <si>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</si>
  <si>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</si>
  <si>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</si>
  <si>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</si>
  <si>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</si>
  <si>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</si>
  <si>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</si>
  <si>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</si>
  <si>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</si>
  <si>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</si>
  <si>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</si>
  <si>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</si>
  <si>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</si>
  <si>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</si>
  <si>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</si>
  <si>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</si>
  <si>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</si>
  <si>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</si>
  <si>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</si>
  <si>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</si>
  <si>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</si>
  <si>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</si>
  <si>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</si>
  <si>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</si>
  <si>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</si>
  <si>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</si>
  <si>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</si>
  <si>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</si>
  <si>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</si>
  <si>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</si>
  <si>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</si>
  <si>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</si>
  <si>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</si>
  <si>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</si>
  <si>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</si>
  <si>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</si>
  <si>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</si>
  <si>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</si>
  <si>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</si>
  <si>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</si>
  <si>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</si>
  <si>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</si>
  <si>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</si>
  <si>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</si>
  <si>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</si>
  <si>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</si>
  <si>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</si>
  <si>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</si>
  <si>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</si>
  <si>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</si>
  <si>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</si>
  <si>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</si>
  <si>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</si>
  <si>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</si>
  <si>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</si>
  <si>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</si>
  <si>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</si>
  <si>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</si>
  <si>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</si>
  <si>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</si>
  <si>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</si>
  <si>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</si>
  <si>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</si>
  <si>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</si>
  <si>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</si>
  <si>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</si>
  <si>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</si>
  <si>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</si>
  <si>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</si>
  <si>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</si>
  <si>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</si>
  <si>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</si>
  <si>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</si>
  <si>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</si>
  <si>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</si>
  <si>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</si>
  <si>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</si>
  <si>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</si>
  <si>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</si>
  <si>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</si>
  <si>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</si>
  <si>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</si>
  <si>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</si>
  <si>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</si>
  <si>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</si>
  <si>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</si>
  <si>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</si>
  <si>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</si>
  <si>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</si>
  <si>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</si>
  <si>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</si>
  <si>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</si>
  <si>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</si>
  <si>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</si>
  <si>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</si>
  <si>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</si>
  <si>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</si>
  <si>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</si>
  <si>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</si>
  <si>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</si>
  <si>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</si>
  <si>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</si>
  <si>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</si>
  <si>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</si>
  <si>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</si>
  <si>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</si>
  <si>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</si>
  <si>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</si>
  <si>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</si>
  <si>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</si>
  <si>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</si>
  <si>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</si>
  <si>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</si>
  <si>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</si>
  <si>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</si>
  <si>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</si>
  <si>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</si>
  <si>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</si>
  <si>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</si>
  <si>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</si>
  <si>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</si>
  <si>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</si>
  <si>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</si>
  <si>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</si>
  <si>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</si>
  <si>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</si>
  <si>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</si>
  <si>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</si>
  <si>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</si>
  <si>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</si>
  <si>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</si>
  <si>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</si>
  <si>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</si>
  <si>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</si>
  <si>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</si>
  <si>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</si>
  <si>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</si>
  <si>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</si>
  <si>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</si>
  <si>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</si>
  <si>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</si>
  <si>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</si>
  <si>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</si>
  <si>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</si>
  <si>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</si>
  <si>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</si>
  <si>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</si>
  <si>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</si>
  <si>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</si>
  <si>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</si>
  <si>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</si>
  <si>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</si>
  <si>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</si>
  <si>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</si>
  <si>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</si>
  <si>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</si>
  <si>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</si>
  <si>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</si>
  <si>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</si>
  <si>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</si>
  <si>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</si>
  <si>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</si>
  <si>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</si>
  <si>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</si>
  <si>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</si>
  <si>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</si>
  <si>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</si>
  <si>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</si>
  <si>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</si>
  <si>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</si>
  <si>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</si>
  <si>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</si>
  <si>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</si>
  <si>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</si>
  <si>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</si>
  <si>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</si>
  <si>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</si>
  <si>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</si>
  <si>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</si>
  <si>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</si>
  <si>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</si>
  <si>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</si>
  <si>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</si>
  <si>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</si>
  <si>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</si>
  <si>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</si>
  <si>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</si>
  <si>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</si>
  <si>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</si>
  <si>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</si>
  <si>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</si>
  <si>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</si>
  <si>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</si>
  <si>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</si>
  <si>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</si>
  <si>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</si>
  <si>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</si>
  <si>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</si>
  <si>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</si>
  <si>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</si>
  <si>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</si>
  <si>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</si>
  <si>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</si>
  <si>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</si>
  <si>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</si>
  <si>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</si>
  <si>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</si>
  <si>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</si>
  <si>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</si>
  <si>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</si>
  <si>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</si>
  <si>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</si>
  <si>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</si>
  <si>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</si>
  <si>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</si>
  <si>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</si>
  <si>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</si>
  <si>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</si>
  <si>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</si>
  <si>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</si>
  <si>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</si>
  <si>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</si>
  <si>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</si>
  <si>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</si>
  <si>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</si>
  <si>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</si>
  <si>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</si>
  <si>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</si>
  <si>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</si>
  <si>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</si>
  <si>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</si>
  <si>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</si>
  <si>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</si>
  <si>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</si>
  <si>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</si>
  <si>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</si>
  <si>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</si>
  <si>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</si>
  <si>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</si>
  <si>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</si>
  <si>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</si>
  <si>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</si>
  <si>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</si>
  <si>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</si>
  <si>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</si>
  <si>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</si>
  <si>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</si>
  <si>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</si>
  <si>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</si>
  <si>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</si>
  <si>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</si>
  <si>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</si>
  <si>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</si>
  <si>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</si>
  <si>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</si>
  <si>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</si>
  <si>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</si>
  <si>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</si>
  <si>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</si>
  <si>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</si>
  <si>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</si>
  <si>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</si>
  <si>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</si>
  <si>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</si>
  <si>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</si>
  <si>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</si>
  <si>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</si>
  <si>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</si>
  <si>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</si>
  <si>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</si>
  <si>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</si>
  <si>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</si>
  <si>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</si>
  <si>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</si>
  <si>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</si>
  <si>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</si>
  <si>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</si>
  <si>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</si>
  <si>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</si>
  <si>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</si>
  <si>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</si>
  <si>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</si>
  <si>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</si>
  <si>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</si>
  <si>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</si>
  <si>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</si>
  <si>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</si>
  <si>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</si>
  <si>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</si>
  <si>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</si>
  <si>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</si>
  <si>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</si>
  <si>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</si>
  <si>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</si>
  <si>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</si>
  <si>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</si>
  <si>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</si>
  <si>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</si>
  <si>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</si>
  <si>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</si>
  <si>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</si>
  <si>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</si>
  <si>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</si>
  <si>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</si>
  <si>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</si>
  <si>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</si>
  <si>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</si>
  <si>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</si>
  <si>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</si>
  <si>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</si>
  <si>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</si>
  <si>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</si>
  <si>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</si>
  <si>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</si>
  <si>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</si>
  <si>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</si>
  <si>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</si>
  <si>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</si>
  <si>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</si>
  <si>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</si>
  <si>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</si>
  <si>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</si>
  <si>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</si>
  <si>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</si>
  <si>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</si>
  <si>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</si>
  <si>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</si>
  <si>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</si>
  <si>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</si>
  <si>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</si>
  <si>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</si>
  <si>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</si>
  <si>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</si>
  <si>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</si>
  <si>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</si>
  <si>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</si>
  <si>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</si>
  <si>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</si>
  <si>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</si>
  <si>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</si>
  <si>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</si>
  <si>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</si>
  <si>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</si>
  <si>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</si>
  <si>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</si>
  <si>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</si>
  <si>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</si>
  <si>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</si>
  <si>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</si>
  <si>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</si>
  <si>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</si>
  <si>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</si>
  <si>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</si>
  <si>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</si>
  <si>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</si>
  <si>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</si>
  <si>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</si>
  <si>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</si>
  <si>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</si>
  <si>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</si>
  <si>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</si>
  <si>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</si>
  <si>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</si>
  <si>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</si>
  <si>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</si>
  <si>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</si>
  <si>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</si>
  <si>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</si>
  <si>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</si>
  <si>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</si>
  <si>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</si>
  <si>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</si>
  <si>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</si>
  <si>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</si>
  <si>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</si>
  <si>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</si>
  <si>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</si>
  <si>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</si>
  <si>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</si>
  <si>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</si>
  <si>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</si>
  <si>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</si>
  <si>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</si>
  <si>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</si>
  <si>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</si>
  <si>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</si>
  <si>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</si>
  <si>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</si>
  <si>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</si>
  <si>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</si>
  <si>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</si>
  <si>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</si>
  <si>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</si>
  <si>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</si>
  <si>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</si>
  <si>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</si>
  <si>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</si>
  <si>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</si>
  <si>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</si>
  <si>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</si>
  <si>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</si>
  <si>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</si>
  <si>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</si>
  <si>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</si>
  <si>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</si>
  <si>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</si>
  <si>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</si>
  <si>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</si>
  <si>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</si>
  <si>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</si>
  <si>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</si>
  <si>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</si>
  <si>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</si>
  <si>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</si>
  <si>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</si>
  <si>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</si>
  <si>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</si>
  <si>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</si>
  <si>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</si>
  <si>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</si>
  <si>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</si>
  <si>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</si>
  <si>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</si>
  <si>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</si>
  <si>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</si>
  <si>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</si>
  <si>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</si>
  <si>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</si>
  <si>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</si>
  <si>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</si>
  <si>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</si>
  <si>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</si>
  <si>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</si>
  <si>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</si>
  <si>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</si>
  <si>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</si>
  <si>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</si>
  <si>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</si>
  <si>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</si>
  <si>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</si>
  <si>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</si>
  <si>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</si>
  <si>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</si>
  <si>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</si>
  <si>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</si>
  <si>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</si>
  <si>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</si>
  <si>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</si>
  <si>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</si>
  <si>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</si>
  <si>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</si>
  <si>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</si>
  <si>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</si>
  <si>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</si>
  <si>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</si>
  <si>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</si>
  <si>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</si>
  <si>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</si>
  <si>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</si>
  <si>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</si>
  <si>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</si>
  <si>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</si>
  <si>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</si>
  <si>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</si>
  <si>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</si>
  <si>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</si>
  <si>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</si>
  <si>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</si>
  <si>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</si>
  <si>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</si>
  <si>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</si>
  <si>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</si>
  <si>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</si>
  <si>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</si>
  <si>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</si>
  <si>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</si>
  <si>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</si>
  <si>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</si>
  <si>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</si>
  <si>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</si>
  <si>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</si>
  <si>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</si>
  <si>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</si>
  <si>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</si>
  <si>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</si>
  <si>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</si>
  <si>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</si>
  <si>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</si>
  <si>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</si>
  <si>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</si>
  <si>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</si>
  <si>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</si>
  <si>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</si>
  <si>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</si>
  <si>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</si>
  <si>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</si>
  <si>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</si>
  <si>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</si>
  <si>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</si>
  <si>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</si>
  <si>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</si>
  <si>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</si>
  <si>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</si>
  <si>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</si>
  <si>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</si>
  <si>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</si>
  <si>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</si>
  <si>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</si>
  <si>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</si>
  <si>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</si>
  <si>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</si>
  <si>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</si>
  <si>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</si>
  <si>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</si>
  <si>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</si>
  <si>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</si>
  <si>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</si>
  <si>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</si>
  <si>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</si>
  <si>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</si>
  <si>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</si>
  <si>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</si>
  <si>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</si>
  <si>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</si>
  <si>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</si>
  <si>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</si>
  <si>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</si>
  <si>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</si>
  <si>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</si>
  <si>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</si>
  <si>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</si>
  <si>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</si>
  <si>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</si>
  <si>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</si>
  <si>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</si>
  <si>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</si>
  <si>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</si>
  <si>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</si>
  <si>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</si>
  <si>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</si>
  <si>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</si>
  <si>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</si>
  <si>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</si>
  <si>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</si>
  <si>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</si>
  <si>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</si>
  <si>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</si>
  <si>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</si>
  <si>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</si>
  <si>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</si>
  <si>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</si>
  <si>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</si>
  <si>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</si>
  <si>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</si>
  <si>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</si>
  <si>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</si>
  <si>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</si>
  <si>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</si>
  <si>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</si>
  <si>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</si>
  <si>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</si>
  <si>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</si>
  <si>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</si>
  <si>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</si>
  <si>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</si>
  <si>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</si>
  <si>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</si>
  <si>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</si>
  <si>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</si>
  <si>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</si>
  <si>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</si>
  <si>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</si>
  <si>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</si>
  <si>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</si>
  <si>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</si>
  <si>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</si>
  <si>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</si>
  <si>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</si>
  <si>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</si>
  <si>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</si>
  <si>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</si>
  <si>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</si>
  <si>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</si>
  <si>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</si>
  <si>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</si>
  <si>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</si>
  <si>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</si>
  <si>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</si>
  <si>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</si>
  <si>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</si>
  <si>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</si>
  <si>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</si>
  <si>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</si>
  <si>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</si>
  <si>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</si>
  <si>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</si>
  <si>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</si>
  <si>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</si>
  <si>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</si>
  <si>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</si>
  <si>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</si>
  <si>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</si>
  <si>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</si>
  <si>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</si>
  <si>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</si>
  <si>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</si>
  <si>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</si>
  <si>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</si>
  <si>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</si>
  <si>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</si>
  <si>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</si>
  <si>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</si>
  <si>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</si>
  <si>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</si>
  <si>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</si>
  <si>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</si>
  <si>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</si>
  <si>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</si>
  <si>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</si>
  <si>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</si>
  <si>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</si>
  <si>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</si>
  <si>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</si>
  <si>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</si>
  <si>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</si>
  <si>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</si>
  <si>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</si>
  <si>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</si>
  <si>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</si>
  <si>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</si>
  <si>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</si>
  <si>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</si>
  <si>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</si>
  <si>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</si>
  <si>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</si>
  <si>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</si>
  <si>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</si>
  <si>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</si>
  <si>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</si>
  <si>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</si>
  <si>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</si>
  <si>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</si>
  <si>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</si>
  <si>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</si>
  <si>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</si>
  <si>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</si>
  <si>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</si>
  <si>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</si>
  <si>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</si>
  <si>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</si>
  <si>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</si>
  <si>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</si>
  <si>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</si>
  <si>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</si>
  <si>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</si>
  <si>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</si>
  <si>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</si>
  <si>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</si>
  <si>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</si>
  <si>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</si>
  <si>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</si>
  <si>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</si>
  <si>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</si>
  <si>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</si>
  <si>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</si>
  <si>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</si>
  <si>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</si>
  <si>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</si>
  <si>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</si>
  <si>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</si>
  <si>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</si>
  <si>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</si>
  <si>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</si>
  <si>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</si>
  <si>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</si>
  <si>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</si>
  <si>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</si>
  <si>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</si>
  <si>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</si>
  <si>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</si>
  <si>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</si>
  <si>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</si>
  <si>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</si>
  <si>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</si>
  <si>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</si>
  <si>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</si>
  <si>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</si>
  <si>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</si>
  <si>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</si>
  <si>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</si>
  <si>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</si>
  <si>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</si>
  <si>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</si>
  <si>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</si>
  <si>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</si>
  <si>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</si>
  <si>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</si>
  <si>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</si>
  <si>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</si>
  <si>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</si>
  <si>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</si>
  <si>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</si>
  <si>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</si>
  <si>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</si>
  <si>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</si>
  <si>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</si>
  <si>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</si>
  <si>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</si>
  <si>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</si>
  <si>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</si>
  <si>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</si>
  <si>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</si>
  <si>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</si>
  <si>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</si>
  <si>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</si>
  <si>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</si>
  <si>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</si>
  <si>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</si>
  <si>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</si>
  <si>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</si>
  <si>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</si>
  <si>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</si>
  <si>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</si>
  <si>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</si>
  <si>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</si>
  <si>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</si>
  <si>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</si>
  <si>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</si>
  <si>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</si>
  <si>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</si>
  <si>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</si>
  <si>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</si>
  <si>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</si>
  <si>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</si>
  <si>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</si>
  <si>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</si>
  <si>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</si>
  <si>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</si>
  <si>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</si>
  <si>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</si>
  <si>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</si>
  <si>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</si>
  <si>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</si>
  <si>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</si>
  <si>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</si>
  <si>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</si>
  <si>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</si>
  <si>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</si>
  <si>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</si>
  <si>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</si>
  <si>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</si>
  <si>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</si>
  <si>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</si>
  <si>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</si>
  <si>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</si>
  <si>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</si>
  <si>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</si>
  <si>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</si>
  <si>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</si>
  <si>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</si>
  <si>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</si>
  <si>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</si>
  <si>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</si>
  <si>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</si>
  <si>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</si>
  <si>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</si>
  <si>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</si>
  <si>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</si>
  <si>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</si>
  <si>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</si>
  <si>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</si>
  <si>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</si>
  <si>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</si>
  <si>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</si>
  <si>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</si>
  <si>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</si>
  <si>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</si>
  <si>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</si>
  <si>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</si>
  <si>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</si>
  <si>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</si>
  <si>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</si>
  <si>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</si>
  <si>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</si>
  <si>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</si>
  <si>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</si>
  <si>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</si>
  <si>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</si>
  <si>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</si>
  <si>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</si>
  <si>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</si>
  <si>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</si>
  <si>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</si>
  <si>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</si>
  <si>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</si>
  <si>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</si>
  <si>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</si>
  <si>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</si>
  <si>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</si>
  <si>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</si>
  <si>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</si>
  <si>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</si>
  <si>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</si>
  <si>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</si>
  <si>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</si>
  <si>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</si>
  <si>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</si>
  <si>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</si>
  <si>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</si>
  <si>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</si>
  <si>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</si>
  <si>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</si>
  <si>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</si>
  <si>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</si>
  <si>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</si>
  <si>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</si>
  <si>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</si>
  <si>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</si>
  <si>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</si>
  <si>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</si>
  <si>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</si>
  <si>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</si>
  <si>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</si>
  <si>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</si>
  <si>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</si>
  <si>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</si>
  <si>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</si>
  <si>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</si>
  <si>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</si>
  <si>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</si>
  <si>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</si>
  <si>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</si>
  <si>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</si>
  <si>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</si>
  <si>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</si>
  <si>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</si>
  <si>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</si>
  <si>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</si>
  <si>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</si>
  <si>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</si>
  <si>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</si>
  <si>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</si>
  <si>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</si>
  <si>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</si>
  <si>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</si>
  <si>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</si>
  <si>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</si>
  <si>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</si>
  <si>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</si>
  <si>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</si>
  <si>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</si>
  <si>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</si>
  <si>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</si>
  <si>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</si>
  <si>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</si>
  <si>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</si>
  <si>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</si>
  <si>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</si>
  <si>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</si>
  <si>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</si>
  <si>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</si>
  <si>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</si>
  <si>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</si>
  <si>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</si>
  <si>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</si>
  <si>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</si>
  <si>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</si>
  <si>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</si>
  <si>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</si>
  <si>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</si>
  <si>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</si>
  <si>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</si>
  <si>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</si>
  <si>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</si>
  <si>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</si>
  <si>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</si>
  <si>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</si>
  <si>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</si>
  <si>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</si>
  <si>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</si>
  <si>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</si>
  <si>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</si>
  <si>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</si>
  <si>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</si>
  <si>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</si>
  <si>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</si>
  <si>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</si>
  <si>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</si>
  <si>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</si>
  <si>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</si>
  <si>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</si>
  <si>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</si>
  <si>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</si>
  <si>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</si>
  <si>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</si>
  <si>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</si>
  <si>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</si>
  <si>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</si>
  <si>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</si>
  <si>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</si>
  <si>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</si>
  <si>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</si>
  <si>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</si>
  <si>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</si>
  <si>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</si>
  <si>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</si>
  <si>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</si>
  <si>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</si>
  <si>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</si>
  <si>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</si>
  <si>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</si>
  <si>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</si>
  <si>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</si>
  <si>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</si>
  <si>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</si>
  <si>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</si>
  <si>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</si>
  <si>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</si>
  <si>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</si>
  <si>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</si>
  <si>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</si>
  <si>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</si>
  <si>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</si>
  <si>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</si>
  <si>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</si>
  <si>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</si>
  <si>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</si>
  <si>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</si>
  <si>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</si>
  <si>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</si>
  <si>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</si>
  <si>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</si>
  <si>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</si>
  <si>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</si>
  <si>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</si>
  <si>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</si>
  <si>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</si>
  <si>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</si>
  <si>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</si>
  <si>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</si>
  <si>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</si>
  <si>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</si>
  <si>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</si>
  <si>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</si>
  <si>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</si>
  <si>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</si>
  <si>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</si>
  <si>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</si>
  <si>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</si>
  <si>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</si>
  <si>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</si>
  <si>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</si>
  <si>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</si>
  <si>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</si>
  <si>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</si>
  <si>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</si>
  <si>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</si>
  <si>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</si>
  <si>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</si>
  <si>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</si>
  <si>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</si>
  <si>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</si>
  <si>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</si>
  <si>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</si>
  <si>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</si>
  <si>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</si>
  <si>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</si>
  <si>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</si>
  <si>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</si>
  <si>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</si>
  <si>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</si>
  <si>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</si>
  <si>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</si>
  <si>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</si>
  <si>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</si>
  <si>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</si>
  <si>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</si>
  <si>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</si>
  <si>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</si>
  <si>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</si>
  <si>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</si>
  <si>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</si>
  <si>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</si>
  <si>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</si>
  <si>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</si>
  <si>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</si>
  <si>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</si>
  <si>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</si>
  <si>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</si>
  <si>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</si>
  <si>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</si>
  <si>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</si>
  <si>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</si>
  <si>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</si>
  <si>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</si>
  <si>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</si>
  <si>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</si>
  <si>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</si>
  <si>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</si>
  <si>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</si>
  <si>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</si>
  <si>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</si>
  <si>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</si>
  <si>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</si>
  <si>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</si>
  <si>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</si>
  <si>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</si>
  <si>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</si>
  <si>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</si>
  <si>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</si>
  <si>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</si>
  <si>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</si>
  <si>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</si>
  <si>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</si>
  <si>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</si>
  <si>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</si>
  <si>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</si>
  <si>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</si>
  <si>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</si>
  <si>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</si>
  <si>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</si>
  <si>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</si>
  <si>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</si>
  <si>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</si>
  <si>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</si>
  <si>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</si>
  <si>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</si>
  <si>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</si>
  <si>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</si>
  <si>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</si>
  <si>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</si>
  <si>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</si>
  <si>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</si>
  <si>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</si>
  <si>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</si>
  <si>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</si>
  <si>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</si>
  <si>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</si>
  <si>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</si>
  <si>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</si>
  <si>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</si>
  <si>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</si>
  <si>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</si>
  <si>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</si>
  <si>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</si>
  <si>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</si>
  <si>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</si>
  <si>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</si>
  <si>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</si>
  <si>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</si>
  <si>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</si>
  <si>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</si>
  <si>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</si>
  <si>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</si>
  <si>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</si>
  <si>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</si>
  <si>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</si>
  <si>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</si>
  <si>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</si>
  <si>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</si>
  <si>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</si>
  <si>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</si>
  <si>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</si>
  <si>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</si>
  <si>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</si>
  <si>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</si>
  <si>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</si>
  <si>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</si>
  <si>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</si>
  <si>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</si>
  <si>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</si>
  <si>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</si>
  <si>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</si>
  <si>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</si>
  <si>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</si>
  <si>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</si>
  <si>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</si>
  <si>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</si>
  <si>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</si>
  <si>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</si>
  <si>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</si>
  <si>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</si>
  <si>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</si>
  <si>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</si>
  <si>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</si>
  <si>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</si>
  <si>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</si>
  <si>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</si>
  <si>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</si>
  <si>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</si>
  <si>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</si>
  <si>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</si>
  <si>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</si>
  <si>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</si>
  <si>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</si>
  <si>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</si>
  <si>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</si>
  <si>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</si>
  <si>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</si>
  <si>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</si>
  <si>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</si>
  <si>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</si>
  <si>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</si>
  <si>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</si>
  <si>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</si>
  <si>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</si>
  <si>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</si>
  <si>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</si>
  <si>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</si>
  <si>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</si>
  <si>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</si>
  <si>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</si>
  <si>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</si>
  <si>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</si>
  <si>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</si>
  <si>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</si>
  <si>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</si>
  <si>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</si>
  <si>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</si>
  <si>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</si>
  <si>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</si>
  <si>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</si>
  <si>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</si>
  <si>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</si>
  <si>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</si>
  <si>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</si>
  <si>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</si>
  <si>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</si>
  <si>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</si>
  <si>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</si>
  <si>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</si>
  <si>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</si>
  <si>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</si>
  <si>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</si>
  <si>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</si>
  <si>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</si>
  <si>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</si>
  <si>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</si>
  <si>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</si>
  <si>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</si>
  <si>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</si>
  <si>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</si>
  <si>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</si>
  <si>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</si>
  <si>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</si>
  <si>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</si>
  <si>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</si>
  <si>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</si>
  <si>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</si>
  <si>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</si>
  <si>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</si>
  <si>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</si>
  <si>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</si>
  <si>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</si>
  <si>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</si>
  <si>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</si>
  <si>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</si>
  <si>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</si>
  <si>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</si>
  <si>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</si>
  <si>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</si>
  <si>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</si>
  <si>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</si>
  <si>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</si>
  <si>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</si>
  <si>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</si>
  <si>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</si>
  <si>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</si>
  <si>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</si>
  <si>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</si>
  <si>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</si>
  <si>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</si>
  <si>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</si>
  <si>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</si>
  <si>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</si>
  <si>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</si>
  <si>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</si>
  <si>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</si>
  <si>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</si>
  <si>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</si>
  <si>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</si>
  <si>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</si>
  <si>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</si>
  <si>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</si>
  <si>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</si>
  <si>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</si>
  <si>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</si>
  <si>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</si>
  <si>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</si>
  <si>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</si>
  <si>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</si>
  <si>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</si>
  <si>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</si>
  <si>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</si>
  <si>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</si>
  <si>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</si>
  <si>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</si>
  <si>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</si>
  <si>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</si>
  <si>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</si>
  <si>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</si>
  <si>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</si>
  <si>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</si>
  <si>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</si>
  <si>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</si>
  <si>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</si>
  <si>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</si>
  <si>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</si>
  <si>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</si>
  <si>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</si>
  <si>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</si>
  <si>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</si>
  <si>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</si>
  <si>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</si>
  <si>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</si>
  <si>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</si>
  <si>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</si>
  <si>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</si>
  <si>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</si>
  <si>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</si>
  <si>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</si>
  <si>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</si>
  <si>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</si>
  <si>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</si>
  <si>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</si>
  <si>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</si>
  <si>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</si>
  <si>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</si>
  <si>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</si>
  <si>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</si>
  <si>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</si>
  <si>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</si>
  <si>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</si>
  <si>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</si>
  <si>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</si>
  <si>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</si>
  <si>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</si>
  <si>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</si>
  <si>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</si>
  <si>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</si>
  <si>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</si>
  <si>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</si>
  <si>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</si>
  <si>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</si>
  <si>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</si>
  <si>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</si>
  <si>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</si>
  <si>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</si>
  <si>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</si>
  <si>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</si>
  <si>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</si>
  <si>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</si>
  <si>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</si>
  <si>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</si>
  <si>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</si>
  <si>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</si>
  <si>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</si>
  <si>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</si>
  <si>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</si>
  <si>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</si>
  <si>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</si>
  <si>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</si>
  <si>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</si>
  <si>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</si>
  <si>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</si>
  <si>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</si>
  <si>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</si>
  <si>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</si>
  <si>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</si>
  <si>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</si>
  <si>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</si>
  <si>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</si>
  <si>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</si>
  <si>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</si>
  <si>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</si>
  <si>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</si>
  <si>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</si>
  <si>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</si>
  <si>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</si>
  <si>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</si>
  <si>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</si>
  <si>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</si>
  <si>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</si>
  <si>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</si>
  <si>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</si>
  <si>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</si>
  <si>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</si>
  <si>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</si>
  <si>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</si>
  <si>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</si>
  <si>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</si>
  <si>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</si>
  <si>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</si>
  <si>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</si>
  <si>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</si>
  <si>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</si>
  <si>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</si>
  <si>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</si>
  <si>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</si>
  <si>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</si>
  <si>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</si>
  <si>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</si>
  <si>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</si>
  <si>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</si>
  <si>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</si>
  <si>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</si>
  <si>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</si>
  <si>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</si>
  <si>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</si>
  <si>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</si>
  <si>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</si>
  <si>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</si>
  <si>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</si>
  <si>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</si>
  <si>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</si>
  <si>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</si>
  <si>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</si>
  <si>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</si>
  <si>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</si>
  <si>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</si>
  <si>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</si>
  <si>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</si>
  <si>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</si>
  <si>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</si>
  <si>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</si>
  <si>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</si>
  <si>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</si>
  <si>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</si>
  <si>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</si>
  <si>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</si>
  <si>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</si>
  <si>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</si>
  <si>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</si>
  <si>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</si>
  <si>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</si>
  <si>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</si>
  <si>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</si>
  <si>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</si>
  <si>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</si>
  <si>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</si>
  <si>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</si>
  <si>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</si>
  <si>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</si>
  <si>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</si>
  <si>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</si>
  <si>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</si>
  <si>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</si>
  <si>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</si>
  <si>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</si>
  <si>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</si>
  <si>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</si>
  <si>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</si>
  <si>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</si>
  <si>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</si>
  <si>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</si>
  <si>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</si>
  <si>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</si>
  <si>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</si>
  <si>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</si>
  <si>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</si>
  <si>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</si>
  <si>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</si>
  <si>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</si>
  <si>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</si>
  <si>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</si>
  <si>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</si>
  <si>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</si>
  <si>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</si>
  <si>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</si>
  <si>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</si>
  <si>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</si>
  <si>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</si>
  <si>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</si>
  <si>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</si>
  <si>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</si>
  <si>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</si>
  <si>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</si>
  <si>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</si>
  <si>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</si>
  <si>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</si>
  <si>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</si>
  <si>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</si>
  <si>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</si>
  <si>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</si>
  <si>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</si>
  <si>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</si>
  <si>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</si>
  <si>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</si>
  <si>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</si>
  <si>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</si>
  <si>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</si>
  <si>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</si>
  <si>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</si>
  <si>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</si>
  <si>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</si>
  <si>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</si>
  <si>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</si>
  <si>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</si>
  <si>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</si>
  <si>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</si>
  <si>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</si>
  <si>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</si>
  <si>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</si>
  <si>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</si>
  <si>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</si>
  <si>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</si>
  <si>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</si>
  <si>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</si>
  <si>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</si>
  <si>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</si>
  <si>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</si>
  <si>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</si>
  <si>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</si>
  <si>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</si>
  <si>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</si>
  <si>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</si>
  <si>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</si>
  <si>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</si>
  <si>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</si>
  <si>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</si>
  <si>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</si>
  <si>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</si>
  <si>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</si>
  <si>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</si>
  <si>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</si>
  <si>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</si>
  <si>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</si>
  <si>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</si>
  <si>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</si>
  <si>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</si>
  <si>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</si>
  <si>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</si>
  <si>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</si>
  <si>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</si>
  <si>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</si>
  <si>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</si>
  <si>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</si>
  <si>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</si>
  <si>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</si>
  <si>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</si>
  <si>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</si>
  <si>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</si>
  <si>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</si>
  <si>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</si>
  <si>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</si>
  <si>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</si>
  <si>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</si>
  <si>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</si>
  <si>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</si>
  <si>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</si>
  <si>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</si>
  <si>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</si>
  <si>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</si>
  <si>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</si>
  <si>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</si>
  <si>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</si>
  <si>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</si>
  <si>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</si>
  <si>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</si>
  <si>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</si>
  <si>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</si>
  <si>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</si>
  <si>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</si>
  <si>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</si>
  <si>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</si>
  <si>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</si>
  <si>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</si>
  <si>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</si>
  <si>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</si>
  <si>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</si>
  <si>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</si>
  <si>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</si>
  <si>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</si>
  <si>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</si>
  <si>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</si>
  <si>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</si>
  <si>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</si>
  <si>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</si>
  <si>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</si>
  <si>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</si>
  <si>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</si>
  <si>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</si>
  <si>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</si>
  <si>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</si>
  <si>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</si>
  <si>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</si>
  <si>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</si>
  <si>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</si>
  <si>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</si>
  <si>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</si>
  <si>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</si>
  <si>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</si>
  <si>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</si>
  <si>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</si>
  <si>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</si>
  <si>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</si>
  <si>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</si>
  <si>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</si>
  <si>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</si>
  <si>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</si>
  <si>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</si>
  <si>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</si>
  <si>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</si>
  <si>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</si>
  <si>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</si>
  <si>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</si>
  <si>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</si>
  <si>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</si>
  <si>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</si>
  <si>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</si>
  <si>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</si>
  <si>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</si>
  <si>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</si>
  <si>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</si>
  <si>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</si>
  <si>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</si>
  <si>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</si>
  <si>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</si>
  <si>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</si>
  <si>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</si>
  <si>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</si>
  <si>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</si>
  <si>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</si>
  <si>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</si>
  <si>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</si>
  <si>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</si>
  <si>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</si>
  <si>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</si>
  <si>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</si>
  <si>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</si>
  <si>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</si>
  <si>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</si>
  <si>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</si>
  <si>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</si>
  <si>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</si>
  <si>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</si>
  <si>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</si>
  <si>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</si>
  <si>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</si>
  <si>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</si>
  <si>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</si>
  <si>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</si>
  <si>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</si>
  <si>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</si>
  <si>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</si>
  <si>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</si>
  <si>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</si>
  <si>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</si>
  <si>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</si>
  <si>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</si>
  <si>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</si>
  <si>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</si>
  <si>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</si>
  <si>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</si>
  <si>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</si>
  <si>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</si>
  <si>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</si>
  <si>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</si>
  <si>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</si>
  <si>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</si>
  <si>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</si>
  <si>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</si>
  <si>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</si>
  <si>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</si>
  <si>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</si>
  <si>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</si>
  <si>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</si>
  <si>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</si>
  <si>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</si>
  <si>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</si>
  <si>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</si>
  <si>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</si>
  <si>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</si>
  <si>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</si>
  <si>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</si>
  <si>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</si>
  <si>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</si>
  <si>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</si>
  <si>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</si>
  <si>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</si>
  <si>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</si>
  <si>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</si>
  <si>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</si>
  <si>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</si>
  <si>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</si>
  <si>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</si>
  <si>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</si>
  <si>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</si>
  <si>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</si>
  <si>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</si>
  <si>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</si>
  <si>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</si>
  <si>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</si>
  <si>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</si>
  <si>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</si>
  <si>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</si>
  <si>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</si>
  <si>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</si>
  <si>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</si>
  <si>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</si>
  <si>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</si>
  <si>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</si>
  <si>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</si>
  <si>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</si>
  <si>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</si>
  <si>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</si>
  <si>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</si>
  <si>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</si>
  <si>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</si>
  <si>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</si>
  <si>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</si>
  <si>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</si>
  <si>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</si>
  <si>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</si>
  <si>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</si>
  <si>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</si>
  <si>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</si>
  <si>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</si>
  <si>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</si>
  <si>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</si>
  <si>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</si>
  <si>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</si>
  <si>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</si>
  <si>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</si>
  <si>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</si>
  <si>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</si>
  <si>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</si>
  <si>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</si>
  <si>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</si>
  <si>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</si>
  <si>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</si>
  <si>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</si>
  <si>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</si>
  <si>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</si>
  <si>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</si>
  <si>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</si>
  <si>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</si>
  <si>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</si>
  <si>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</si>
  <si>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</si>
  <si>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</si>
  <si>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</si>
  <si>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</si>
  <si>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</si>
  <si>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</si>
  <si>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</si>
  <si>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</si>
  <si>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</si>
  <si>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</si>
  <si>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</si>
  <si>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</si>
  <si>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</si>
  <si>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</si>
  <si>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</si>
  <si>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</si>
  <si>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</si>
  <si>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</si>
  <si>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</si>
  <si>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</si>
  <si>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</si>
  <si>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</si>
  <si>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</si>
  <si>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</si>
  <si>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</si>
  <si>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</si>
  <si>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</si>
  <si>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</si>
  <si>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</si>
  <si>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</si>
  <si>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</si>
  <si>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</si>
  <si>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</si>
  <si>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</si>
  <si>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</si>
  <si>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</si>
  <si>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</si>
  <si>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</si>
  <si>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</si>
  <si>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</si>
  <si>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</si>
  <si>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</si>
  <si>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</si>
  <si>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</si>
  <si>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</si>
  <si>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</si>
  <si>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</si>
  <si>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</si>
  <si>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</si>
  <si>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</si>
  <si>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</si>
  <si>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</si>
  <si>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</si>
  <si>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</si>
  <si>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</si>
  <si>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</si>
  <si>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</si>
  <si>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</si>
  <si>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</si>
  <si>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</si>
  <si>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</si>
  <si>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</si>
  <si>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</si>
  <si>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</si>
  <si>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</si>
  <si>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</si>
  <si>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</si>
  <si>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</si>
  <si>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</si>
  <si>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</si>
  <si>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</si>
  <si>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</si>
  <si>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</si>
  <si>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</si>
  <si>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</si>
  <si>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</si>
  <si>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</si>
  <si>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</si>
  <si>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</si>
  <si>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</si>
  <si>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</si>
  <si>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</si>
  <si>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</si>
  <si>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</si>
  <si>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</si>
  <si>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</si>
  <si>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</si>
  <si>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</si>
  <si>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</si>
  <si>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</si>
  <si>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</si>
  <si>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</si>
  <si>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</si>
  <si>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</si>
  <si>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</si>
  <si>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</si>
  <si>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</si>
  <si>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</si>
  <si>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</si>
  <si>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</si>
  <si>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</si>
  <si>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</si>
  <si>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</si>
  <si>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</si>
  <si>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</si>
  <si>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</si>
  <si>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</si>
  <si>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</si>
  <si>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</si>
  <si>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</si>
  <si>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</si>
  <si>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</si>
  <si>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</si>
  <si>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</si>
  <si>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</si>
  <si>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</si>
  <si>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</si>
  <si>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</si>
  <si>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</si>
  <si>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</si>
  <si>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</si>
  <si>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</si>
  <si>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</si>
  <si>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</si>
  <si>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</si>
  <si>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</si>
  <si>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</si>
  <si>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</si>
  <si>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</si>
  <si>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</si>
  <si>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</si>
  <si>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</si>
  <si>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</si>
  <si>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</si>
  <si>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</si>
  <si>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</si>
  <si>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</si>
  <si>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</si>
  <si>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</si>
  <si>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</si>
  <si>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</si>
  <si>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</si>
  <si>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</si>
  <si>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</si>
  <si>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</si>
  <si>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</si>
  <si>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</si>
  <si>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</si>
  <si>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</si>
  <si>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</si>
  <si>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</si>
  <si>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</si>
  <si>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</si>
  <si>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</si>
  <si>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</si>
  <si>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</si>
  <si>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</si>
  <si>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</si>
  <si>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</si>
  <si>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</si>
  <si>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</si>
  <si>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</si>
  <si>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</si>
  <si>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</si>
  <si>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</si>
  <si>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</si>
  <si>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</si>
  <si>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</si>
  <si>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</si>
  <si>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</si>
  <si>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</si>
  <si>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</si>
  <si>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</si>
  <si>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</si>
  <si>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</si>
  <si>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</si>
  <si>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</si>
  <si>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</si>
  <si>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</si>
  <si>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</si>
  <si>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</si>
  <si>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</si>
  <si>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</si>
  <si>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</si>
  <si>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</si>
  <si>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</si>
  <si>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</si>
  <si>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</si>
  <si>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</si>
  <si>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</si>
  <si>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</si>
  <si>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</si>
  <si>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</si>
  <si>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</si>
  <si>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</si>
  <si>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</si>
  <si>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</si>
  <si>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</si>
  <si>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</si>
  <si>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</si>
  <si>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</si>
  <si>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</si>
  <si>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</si>
  <si>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</si>
  <si>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</si>
  <si>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</si>
  <si>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</si>
  <si>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</si>
  <si>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</si>
  <si>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</si>
  <si>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</si>
  <si>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</si>
  <si>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</si>
  <si>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</si>
  <si>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</si>
  <si>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</si>
  <si>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</si>
  <si>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</si>
  <si>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</si>
  <si>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</si>
  <si>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</si>
  <si>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</si>
  <si>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</si>
  <si>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</si>
  <si>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</si>
  <si>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</si>
  <si>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</si>
  <si>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</si>
  <si>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</si>
  <si>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</si>
  <si>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</si>
  <si>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</si>
  <si>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</si>
  <si>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</si>
  <si>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</si>
  <si>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</si>
  <si>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</si>
  <si>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</si>
  <si>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</si>
  <si>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</si>
  <si>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</si>
  <si>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</si>
  <si>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</si>
  <si>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</si>
  <si>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</si>
  <si>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</si>
  <si>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</si>
  <si>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</si>
  <si>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</si>
  <si>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</si>
  <si>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</si>
  <si>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</si>
  <si>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</si>
  <si>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</si>
  <si>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</si>
  <si>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</si>
  <si>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</si>
  <si>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</si>
  <si>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</si>
  <si>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</si>
  <si>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</si>
  <si>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</si>
  <si>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</si>
  <si>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</si>
  <si>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</si>
  <si>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</si>
  <si>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</si>
  <si>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</si>
  <si>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</si>
  <si>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</si>
  <si>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</si>
  <si>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</si>
  <si>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</si>
  <si>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</si>
  <si>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</si>
  <si>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</si>
  <si>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</si>
  <si>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</si>
  <si>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</si>
  <si>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</si>
  <si>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</si>
  <si>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</si>
  <si>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</si>
  <si>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</si>
  <si>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</si>
  <si>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</si>
  <si>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</si>
  <si>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</si>
  <si>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</si>
  <si>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</si>
  <si>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</si>
  <si>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</si>
  <si>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</si>
  <si>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</si>
  <si>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</si>
  <si>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</si>
  <si>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</si>
  <si>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</si>
  <si>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</si>
  <si>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</si>
  <si>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</si>
  <si>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</si>
  <si>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</si>
  <si>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</si>
  <si>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</si>
  <si>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</si>
  <si>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</si>
  <si>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</si>
  <si>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</si>
  <si>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</si>
  <si>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</si>
  <si>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</si>
  <si>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</si>
  <si>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</si>
  <si>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</si>
  <si>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</si>
  <si>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</si>
  <si>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</si>
  <si>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</si>
  <si>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</si>
  <si>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</si>
  <si>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</si>
  <si>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</si>
  <si>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</si>
  <si>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</si>
  <si>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</si>
  <si>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</si>
  <si>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</si>
  <si>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</si>
  <si>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</si>
  <si>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</si>
  <si>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</si>
  <si>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</si>
  <si>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</si>
  <si>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</si>
  <si>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</si>
  <si>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</si>
  <si>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</si>
  <si>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</si>
  <si>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</si>
  <si>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</si>
  <si>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</si>
  <si>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</si>
  <si>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</si>
  <si>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</si>
  <si>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</si>
  <si>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</si>
  <si>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</si>
  <si>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</si>
  <si>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</si>
  <si>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</si>
  <si>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</si>
  <si>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</si>
  <si>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</si>
  <si>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</si>
  <si>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</si>
  <si>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</si>
  <si>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</si>
  <si>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</si>
  <si>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</si>
  <si>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</si>
  <si>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</si>
  <si>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</si>
  <si>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</si>
  <si>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</si>
  <si>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</si>
  <si>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</si>
  <si>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</si>
  <si>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</si>
  <si>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</si>
  <si>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</si>
  <si>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</si>
  <si>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</si>
  <si>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</si>
  <si>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</si>
  <si>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</si>
  <si>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</si>
  <si>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</si>
  <si>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</si>
  <si>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</si>
  <si>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</si>
  <si>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</si>
  <si>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</si>
  <si>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</si>
  <si>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</si>
  <si>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</si>
  <si>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</si>
  <si>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</si>
  <si>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</si>
  <si>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</si>
  <si>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</si>
  <si>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</si>
  <si>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</si>
  <si>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</si>
  <si>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</si>
  <si>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</si>
  <si>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</si>
  <si>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</si>
  <si>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</si>
  <si>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</si>
  <si>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</si>
  <si>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</si>
  <si>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</si>
  <si>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</si>
  <si>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</si>
  <si>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</si>
  <si>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</si>
  <si>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</si>
  <si>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</si>
  <si>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</si>
  <si>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</si>
  <si>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</si>
  <si>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</si>
  <si>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</si>
  <si>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</si>
  <si>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</si>
  <si>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</si>
  <si>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</si>
  <si>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</si>
  <si>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</si>
  <si>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</si>
  <si>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</si>
  <si>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</si>
  <si>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</si>
  <si>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</si>
  <si>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</si>
  <si>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</si>
  <si>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</si>
  <si>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</si>
  <si>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</si>
  <si>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</si>
  <si>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</si>
  <si>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</si>
  <si>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</si>
  <si>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</si>
  <si>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</si>
  <si>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</si>
  <si>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</si>
  <si>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</si>
  <si>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</si>
  <si>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</si>
  <si>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</si>
  <si>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</si>
  <si>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</si>
  <si>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</si>
  <si>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</si>
  <si>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</si>
  <si>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</si>
  <si>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</si>
  <si>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</si>
  <si>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</si>
  <si>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</si>
  <si>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</si>
  <si>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</si>
  <si>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</si>
  <si>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</si>
  <si>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</si>
  <si>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</si>
  <si>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</si>
  <si>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</si>
  <si>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</si>
  <si>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</si>
  <si>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</si>
  <si>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</si>
  <si>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</si>
  <si>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</si>
  <si>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</si>
  <si>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</si>
  <si>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</si>
  <si>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</si>
  <si>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</si>
  <si>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</si>
  <si>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</si>
  <si>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</si>
  <si>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</si>
  <si>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</si>
  <si>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</si>
  <si>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</si>
  <si>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</si>
  <si>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</si>
  <si>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</si>
  <si>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</si>
  <si>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</si>
  <si>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</si>
  <si>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</si>
  <si>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</si>
  <si>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</si>
  <si>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</si>
  <si>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</si>
  <si>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</si>
  <si>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</si>
  <si>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</si>
  <si>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</si>
  <si>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</si>
  <si>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</si>
  <si>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</si>
  <si>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</si>
  <si>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</si>
  <si>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</si>
  <si>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</si>
  <si>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</si>
  <si>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</si>
  <si>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</si>
  <si>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</si>
  <si>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</si>
  <si>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</si>
  <si>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</si>
  <si>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</si>
  <si>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</si>
  <si>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</si>
  <si>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</si>
  <si>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</si>
  <si>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</si>
  <si>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</si>
  <si>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</si>
  <si>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</si>
  <si>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</si>
  <si>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</si>
  <si>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</si>
  <si>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</si>
  <si>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</si>
  <si>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</si>
  <si>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</si>
  <si>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</si>
  <si>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</si>
  <si>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</si>
  <si>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</si>
  <si>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</si>
  <si>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</si>
  <si>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</si>
  <si>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</si>
  <si>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</si>
  <si>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</si>
  <si>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</si>
  <si>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</si>
  <si>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</si>
  <si>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</si>
  <si>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</si>
  <si>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</si>
  <si>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</si>
  <si>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</si>
  <si>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</si>
  <si>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</si>
  <si>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</si>
  <si>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</si>
  <si>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</si>
  <si>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</si>
  <si>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</si>
  <si>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</si>
  <si>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</si>
  <si>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</si>
  <si>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</si>
  <si>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</si>
  <si>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</si>
  <si>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</si>
  <si>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</si>
  <si>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</si>
  <si>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</si>
  <si>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</si>
  <si>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</si>
  <si>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</si>
  <si>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</si>
  <si>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</si>
  <si>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</si>
  <si>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</si>
  <si>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</si>
  <si>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</si>
  <si>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</si>
  <si>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</si>
  <si>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</si>
  <si>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</si>
  <si>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</si>
  <si>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</si>
  <si>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</si>
  <si>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</si>
  <si>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</si>
  <si>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</si>
  <si>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</si>
  <si>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</si>
  <si>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</si>
  <si>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</si>
  <si>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</si>
  <si>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</si>
  <si>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</si>
  <si>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</si>
  <si>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</si>
  <si>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</si>
  <si>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</si>
  <si>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</si>
  <si>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</si>
  <si>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</si>
  <si>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</si>
  <si>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</si>
  <si>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</si>
  <si>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</si>
  <si>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</si>
  <si>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</si>
  <si>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</si>
  <si>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</si>
  <si>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</si>
  <si>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</si>
  <si>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</si>
  <si>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</si>
  <si>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</si>
  <si>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</si>
  <si>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</si>
  <si>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</si>
  <si>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</si>
  <si>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</si>
  <si>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</si>
  <si>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</si>
  <si>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</si>
  <si>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</si>
  <si>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</si>
  <si>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</si>
  <si>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</si>
  <si>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</si>
  <si>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</si>
  <si>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</si>
  <si>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</si>
  <si>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</si>
  <si>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</si>
  <si>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</si>
  <si>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</si>
  <si>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</si>
  <si>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</si>
  <si>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</si>
  <si>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</si>
  <si>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</si>
  <si>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</si>
  <si>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</si>
  <si>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</si>
  <si>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</si>
  <si>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</si>
  <si>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</si>
  <si>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</si>
  <si>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</si>
  <si>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</si>
  <si>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</si>
  <si>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</si>
  <si>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</si>
  <si>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</si>
  <si>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</si>
  <si>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</si>
  <si>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</si>
  <si>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</si>
  <si>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</si>
  <si>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</si>
  <si>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</si>
  <si>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</si>
  <si>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</si>
  <si>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</si>
  <si>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</si>
  <si>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</si>
  <si>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</si>
  <si>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</si>
  <si>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</si>
  <si>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</si>
  <si>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</si>
  <si>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</si>
  <si>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</si>
  <si>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</si>
  <si>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</si>
  <si>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</si>
  <si>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</si>
  <si>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</si>
  <si>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</si>
  <si>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</si>
  <si>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</si>
  <si>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</si>
  <si>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</si>
  <si>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</si>
  <si>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</si>
  <si>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</si>
  <si>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</si>
  <si>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</si>
  <si>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</si>
  <si>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</si>
  <si>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</si>
  <si>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</si>
  <si>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</si>
  <si>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</si>
  <si>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</si>
  <si>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</si>
  <si>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</si>
  <si>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</si>
  <si>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</si>
  <si>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</si>
  <si>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</si>
  <si>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</si>
  <si>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</si>
  <si>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</si>
  <si>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</si>
  <si>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</si>
  <si>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</si>
  <si>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</si>
  <si>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</si>
  <si>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</si>
  <si>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</si>
  <si>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</si>
  <si>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</si>
  <si>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</si>
  <si>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</si>
  <si>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</si>
  <si>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</si>
  <si>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</si>
  <si>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</si>
  <si>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</si>
  <si>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</si>
  <si>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</si>
  <si>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</si>
  <si>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</si>
  <si>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</si>
  <si>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</si>
  <si>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</si>
  <si>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</si>
  <si>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</si>
  <si>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</si>
  <si>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</si>
  <si>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</si>
  <si>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</si>
  <si>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</si>
  <si>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</si>
  <si>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</si>
  <si>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</si>
  <si>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</si>
  <si>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</si>
  <si>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</si>
  <si>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</si>
  <si>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</si>
  <si>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</si>
  <si>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</si>
  <si>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</si>
  <si>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</si>
  <si>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</si>
  <si>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</si>
  <si>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</si>
  <si>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</si>
  <si>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</si>
  <si>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</si>
  <si>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</si>
  <si>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</si>
  <si>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</si>
  <si>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</si>
  <si>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</si>
  <si>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</si>
  <si>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</si>
  <si>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</si>
  <si>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</si>
  <si>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</si>
  <si>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</si>
  <si>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</si>
  <si>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</si>
  <si>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</si>
  <si>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</si>
  <si>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</si>
  <si>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</si>
  <si>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</si>
  <si>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</si>
  <si>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</si>
  <si>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</si>
  <si>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</si>
  <si>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</si>
  <si>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</si>
  <si>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</si>
  <si>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</si>
  <si>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</si>
  <si>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</si>
  <si>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</si>
  <si>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</si>
  <si>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</si>
  <si>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</si>
  <si>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</si>
  <si>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</si>
  <si>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</si>
  <si>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</si>
  <si>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</si>
  <si>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</si>
  <si>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</si>
  <si>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</si>
  <si>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</si>
  <si>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</si>
  <si>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</si>
  <si>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</si>
  <si>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</si>
  <si>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</si>
  <si>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</si>
  <si>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</si>
  <si>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</si>
  <si>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</si>
  <si>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</si>
  <si>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</si>
  <si>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</si>
  <si>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</si>
  <si>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</si>
  <si>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</si>
  <si>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</si>
  <si>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</si>
  <si>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</si>
  <si>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</si>
  <si>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</si>
  <si>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</si>
  <si>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</si>
  <si>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</si>
  <si>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</si>
  <si>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</si>
  <si>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</si>
  <si>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</si>
  <si>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</si>
  <si>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</si>
  <si>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</si>
  <si>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</si>
  <si>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</si>
  <si>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</si>
  <si>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</si>
  <si>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</si>
  <si>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</si>
  <si>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</si>
  <si>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</si>
  <si>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</si>
  <si>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</si>
  <si>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</si>
  <si>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</si>
  <si>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</si>
  <si>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</si>
  <si>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</si>
  <si>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</si>
  <si>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</si>
  <si>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</si>
  <si>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</si>
  <si>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</si>
  <si>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</si>
  <si>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</si>
  <si>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</si>
  <si>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</si>
  <si>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</si>
  <si>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</si>
  <si>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</si>
  <si>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</si>
  <si>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</si>
  <si>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</si>
  <si>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</si>
  <si>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</si>
  <si>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</si>
  <si>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</si>
  <si>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</si>
  <si>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</si>
  <si>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</si>
  <si>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</si>
  <si>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</si>
  <si>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</si>
  <si>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</si>
  <si>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</si>
  <si>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</si>
  <si>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</si>
  <si>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</si>
  <si>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</si>
  <si>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</si>
  <si>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</si>
  <si>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</si>
  <si>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</si>
  <si>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</si>
  <si>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</si>
  <si>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</si>
  <si>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</si>
  <si>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</si>
  <si>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</si>
  <si>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</si>
  <si>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</si>
  <si>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</si>
  <si>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</si>
  <si>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</si>
  <si>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</si>
  <si>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</si>
  <si>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</si>
  <si>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</si>
  <si>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</si>
  <si>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</si>
  <si>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</si>
  <si>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</si>
  <si>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</si>
  <si>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</si>
  <si>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</si>
  <si>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</si>
  <si>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</si>
  <si>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</si>
  <si>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</si>
  <si>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</si>
  <si>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</si>
  <si>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</si>
  <si>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</si>
  <si>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</si>
  <si>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</si>
  <si>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</si>
  <si>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</si>
  <si>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</si>
  <si>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</si>
  <si>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</si>
  <si>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</si>
  <si>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</si>
  <si>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</si>
  <si>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</si>
  <si>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</si>
  <si>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</si>
  <si>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</si>
  <si>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</si>
  <si>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</si>
  <si>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</si>
  <si>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</si>
  <si>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</si>
  <si>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</si>
  <si>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</si>
  <si>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</si>
  <si>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</si>
  <si>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</si>
  <si>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</si>
  <si>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</si>
  <si>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</si>
  <si>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</si>
  <si>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</si>
  <si>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</si>
  <si>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</si>
  <si>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</si>
  <si>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</si>
  <si>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</si>
  <si>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</si>
  <si>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</si>
  <si>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</si>
  <si>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</si>
  <si>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</si>
  <si>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</si>
  <si>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</si>
  <si>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</si>
  <si>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</si>
  <si>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</si>
  <si>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</si>
  <si>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</si>
  <si>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</si>
  <si>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</si>
  <si>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</si>
  <si>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</si>
  <si>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</si>
  <si>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</si>
  <si>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</si>
  <si>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</si>
  <si>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</si>
  <si>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</si>
  <si>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</si>
  <si>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</si>
  <si>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</si>
  <si>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</si>
  <si>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</si>
  <si>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</si>
  <si>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</si>
  <si>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</si>
  <si>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</si>
  <si>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</si>
  <si>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</si>
  <si>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</si>
  <si>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</si>
  <si>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</si>
  <si>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</si>
  <si>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</si>
  <si>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</si>
  <si>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</si>
  <si>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</si>
  <si>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</si>
  <si>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</si>
  <si>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</si>
  <si>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</si>
  <si>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</si>
  <si>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</si>
  <si>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</si>
  <si>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</si>
  <si>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</si>
  <si>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</si>
  <si>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</si>
  <si>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</si>
  <si>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</si>
  <si>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</si>
  <si>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</si>
  <si>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</si>
  <si>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</si>
  <si>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</si>
  <si>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</si>
  <si>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</si>
  <si>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</si>
  <si>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</si>
  <si>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</si>
  <si>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</si>
  <si>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</si>
  <si>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</si>
  <si>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</si>
  <si>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</si>
  <si>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</si>
  <si>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</si>
  <si>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</si>
  <si>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</si>
  <si>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</si>
  <si>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</si>
  <si>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</si>
  <si>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</si>
  <si>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</si>
  <si>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</si>
  <si>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</si>
  <si>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</si>
  <si>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</si>
  <si>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</si>
  <si>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</si>
  <si>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</si>
  <si>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</si>
  <si>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</si>
  <si>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</si>
  <si>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</si>
  <si>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</si>
  <si>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</si>
  <si>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</si>
  <si>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</si>
  <si>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</si>
  <si>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</si>
  <si>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</si>
  <si>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</si>
  <si>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</si>
  <si>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</si>
  <si>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</si>
  <si>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</si>
  <si>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</si>
  <si>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</si>
  <si>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</si>
  <si>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</si>
  <si>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</si>
  <si>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</si>
  <si>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</si>
  <si>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</si>
  <si>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</si>
  <si>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</si>
  <si>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</si>
  <si>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</si>
  <si>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</si>
  <si>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</si>
  <si>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</si>
  <si>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</si>
  <si>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</si>
  <si>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</si>
  <si>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</si>
  <si>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</si>
  <si>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</si>
  <si>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</si>
  <si>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</si>
  <si>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</si>
  <si>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</si>
  <si>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</si>
  <si>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</si>
  <si>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</si>
  <si>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</si>
  <si>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</si>
  <si>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</si>
  <si>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</si>
  <si>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</si>
  <si>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</si>
  <si>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</si>
  <si>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</si>
  <si>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</si>
  <si>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</si>
  <si>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</si>
  <si>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</si>
  <si>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</si>
  <si>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</si>
  <si>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</si>
  <si>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</si>
  <si>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</si>
  <si>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</si>
  <si>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</si>
  <si>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</si>
  <si>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</si>
  <si>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</si>
  <si>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</si>
  <si>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</si>
  <si>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</si>
  <si>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</si>
  <si>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</si>
  <si>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</si>
  <si>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</si>
  <si>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</si>
  <si>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</si>
  <si>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</si>
  <si>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</si>
  <si>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</si>
  <si>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</si>
  <si>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</si>
  <si>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</si>
  <si>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</si>
  <si>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</si>
  <si>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</si>
  <si>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</si>
  <si>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</si>
  <si>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</si>
  <si>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</si>
  <si>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</si>
  <si>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</si>
  <si>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</si>
  <si>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</si>
  <si>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</si>
  <si>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</si>
  <si>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</si>
  <si>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</si>
  <si>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</si>
  <si>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</si>
  <si>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</si>
  <si>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</si>
  <si>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</si>
  <si>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</si>
  <si>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</si>
  <si>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</si>
  <si>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</si>
  <si>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</si>
  <si>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</si>
  <si>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</si>
  <si>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</si>
  <si>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</si>
  <si>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</si>
  <si>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</si>
  <si>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</si>
  <si>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</si>
  <si>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</si>
  <si>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</si>
  <si>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</si>
  <si>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</si>
  <si>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</si>
  <si>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</si>
  <si>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</si>
  <si>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</si>
  <si>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</si>
  <si>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</si>
  <si>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</si>
  <si>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</si>
  <si>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</si>
  <si>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</si>
  <si>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</si>
  <si>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</si>
  <si>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</si>
  <si>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</si>
  <si>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</si>
  <si>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</si>
  <si>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</si>
  <si>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</si>
  <si>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</si>
  <si>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</si>
  <si>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</si>
  <si>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</si>
  <si>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</si>
  <si>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</si>
  <si>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</si>
  <si>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</si>
  <si>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</si>
  <si>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</si>
  <si>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</si>
  <si>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</si>
  <si>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</si>
  <si>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</si>
  <si>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</si>
  <si>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</si>
  <si>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</si>
  <si>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</si>
  <si>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</si>
  <si>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</si>
  <si>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</si>
  <si>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</si>
  <si>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</si>
  <si>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</si>
  <si>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</si>
  <si>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</si>
  <si>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</si>
  <si>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</si>
  <si>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</si>
  <si>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</si>
  <si>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</si>
  <si>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</si>
  <si>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</si>
  <si>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</si>
  <si>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</si>
  <si>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</si>
  <si>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</si>
  <si>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</si>
  <si>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</si>
  <si>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</si>
  <si>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</si>
  <si>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</si>
  <si>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</si>
  <si>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</si>
  <si>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</si>
  <si>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</si>
  <si>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</si>
  <si>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</si>
  <si>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</si>
  <si>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</si>
  <si>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</si>
  <si>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</si>
  <si>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</si>
  <si>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</si>
  <si>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</si>
  <si>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</si>
  <si>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</si>
  <si>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</si>
  <si>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</si>
  <si>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</si>
  <si>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</si>
  <si>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</si>
  <si>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</si>
  <si>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</si>
  <si>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</si>
  <si>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</si>
  <si>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</si>
  <si>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</si>
  <si>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</si>
  <si>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</si>
  <si>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</si>
  <si>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</si>
  <si>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</si>
  <si>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</si>
  <si>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</si>
  <si>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</si>
  <si>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</si>
  <si>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</si>
  <si>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</si>
  <si>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</si>
  <si>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</si>
  <si>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</si>
  <si>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</si>
  <si>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</si>
  <si>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</si>
  <si>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</si>
  <si>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</si>
  <si>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</si>
  <si>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</si>
  <si>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</si>
  <si>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</si>
  <si>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</si>
  <si>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</si>
  <si>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</si>
  <si>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</si>
  <si>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</si>
  <si>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</si>
  <si>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</si>
  <si>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</si>
  <si>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</si>
  <si>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</si>
  <si>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</si>
  <si>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</si>
  <si>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</si>
  <si>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</si>
  <si>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</si>
  <si>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</si>
  <si>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</si>
  <si>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</si>
  <si>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</si>
  <si>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</si>
  <si>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</si>
  <si>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</si>
  <si>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</si>
  <si>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</si>
  <si>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</si>
  <si>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</si>
  <si>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</si>
  <si>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</si>
  <si>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</si>
  <si>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</si>
  <si>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</si>
  <si>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</si>
  <si>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</si>
  <si>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</si>
  <si>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</si>
  <si>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</si>
  <si>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</si>
  <si>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</si>
  <si>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</si>
  <si>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</si>
  <si>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</si>
  <si>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</si>
  <si>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</si>
  <si>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</si>
  <si>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</si>
  <si>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</si>
  <si>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</si>
  <si>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</si>
  <si>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</si>
  <si>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</si>
  <si>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</si>
  <si>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</si>
  <si>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</si>
  <si>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</si>
  <si>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</si>
  <si>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</si>
  <si>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</si>
  <si>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</si>
  <si>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</si>
  <si>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</si>
  <si>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</si>
  <si>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</si>
  <si>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</si>
  <si>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</si>
  <si>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</si>
  <si>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</si>
  <si>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</si>
  <si>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</si>
  <si>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</si>
  <si>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</si>
  <si>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</si>
  <si>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</si>
  <si>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</si>
  <si>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</si>
  <si>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</si>
  <si>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</si>
  <si>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</si>
  <si>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</si>
  <si>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</si>
  <si>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</si>
  <si>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</si>
  <si>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</si>
  <si>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</si>
  <si>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</si>
  <si>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</si>
  <si>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</si>
  <si>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</si>
  <si>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</si>
  <si>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</si>
  <si>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</si>
  <si>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</si>
  <si>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</si>
  <si>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</si>
  <si>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</si>
  <si>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</si>
  <si>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</si>
  <si>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</si>
  <si>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</si>
  <si>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</si>
  <si>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</si>
  <si>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</si>
  <si>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</si>
  <si>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</si>
  <si>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</si>
  <si>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</si>
  <si>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</si>
  <si>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</si>
  <si>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</si>
  <si>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</si>
  <si>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</si>
  <si>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</si>
  <si>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</si>
  <si>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</si>
  <si>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</si>
  <si>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</si>
  <si>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</si>
  <si>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</si>
  <si>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</si>
  <si>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</si>
  <si>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</si>
  <si>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</si>
  <si>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</si>
  <si>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</si>
  <si>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</si>
  <si>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</si>
  <si>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</si>
  <si>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</si>
  <si>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</si>
  <si>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</si>
  <si>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</si>
  <si>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</si>
  <si>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</si>
  <si>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</si>
  <si>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</si>
  <si>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</si>
  <si>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</si>
  <si>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</si>
  <si>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</si>
  <si>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</si>
  <si>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</si>
  <si>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</si>
  <si>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</si>
  <si>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</si>
  <si>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</si>
  <si>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</si>
  <si>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</si>
  <si>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</si>
  <si>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</si>
  <si>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</si>
  <si>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</si>
  <si>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</si>
  <si>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</si>
  <si>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</si>
  <si>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</si>
  <si>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</si>
  <si>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</si>
  <si>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</si>
  <si>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</si>
  <si>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</si>
  <si>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</si>
  <si>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</si>
  <si>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</si>
  <si>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</si>
  <si>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</si>
  <si>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</si>
  <si>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</si>
  <si>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</si>
  <si>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</si>
  <si>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</si>
  <si>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</si>
  <si>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</si>
  <si>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</si>
  <si>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</si>
  <si>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</si>
  <si>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</si>
  <si>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</si>
  <si>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</si>
  <si>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</si>
  <si>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</si>
  <si>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</si>
  <si>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</si>
  <si>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</si>
  <si>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</si>
  <si>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</si>
  <si>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</si>
  <si>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</si>
  <si>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</si>
  <si>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</si>
  <si>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</si>
  <si>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</si>
  <si>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</si>
  <si>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</si>
  <si>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</si>
  <si>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</si>
  <si>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</si>
  <si>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</si>
  <si>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</si>
  <si>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</si>
  <si>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</si>
  <si>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</si>
  <si>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</si>
  <si>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</si>
  <si>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</si>
  <si>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</si>
  <si>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</si>
  <si>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</si>
  <si>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</si>
  <si>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</si>
  <si>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</si>
  <si>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</si>
  <si>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</si>
  <si>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</si>
  <si>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</si>
  <si>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</si>
  <si>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</si>
  <si>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</si>
  <si>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</si>
  <si>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</si>
  <si>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</si>
  <si>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</si>
  <si>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</si>
  <si>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</si>
  <si>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</si>
  <si>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</si>
  <si>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</si>
  <si>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</si>
  <si>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</si>
  <si>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</si>
  <si>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</si>
  <si>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</si>
  <si>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</si>
  <si>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</si>
  <si>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</si>
  <si>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</si>
  <si>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</si>
  <si>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</si>
  <si>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</si>
  <si>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</si>
  <si>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</si>
  <si>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</si>
  <si>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</si>
  <si>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</si>
  <si>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</si>
  <si>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</si>
  <si>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</si>
  <si>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</si>
  <si>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</si>
  <si>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</si>
  <si>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</si>
  <si>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</si>
  <si>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</si>
  <si>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</si>
  <si>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</si>
  <si>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</si>
  <si>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</si>
  <si>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</si>
  <si>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</si>
  <si>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</si>
  <si>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</si>
  <si>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</si>
  <si>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</si>
  <si>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</si>
  <si>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</si>
  <si>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</si>
  <si>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</si>
  <si>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</si>
  <si>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</si>
  <si>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</si>
  <si>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</si>
  <si>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</si>
  <si>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</si>
  <si>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</si>
  <si>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</si>
  <si>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</si>
  <si>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</si>
  <si>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</si>
  <si>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</si>
  <si>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</si>
  <si>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</si>
  <si>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</si>
  <si>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</si>
  <si>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</si>
  <si>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</si>
  <si>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</si>
  <si>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</si>
  <si>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</si>
  <si>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</si>
  <si>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</si>
  <si>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</si>
  <si>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</si>
  <si>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</si>
  <si>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</si>
  <si>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</si>
  <si>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</si>
  <si>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</si>
  <si>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</si>
  <si>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</si>
  <si>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</si>
  <si>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</si>
  <si>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</si>
  <si>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</si>
  <si>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</si>
  <si>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</si>
  <si>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</si>
  <si>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</si>
  <si>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</si>
  <si>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</si>
  <si>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</si>
  <si>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</si>
  <si>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</si>
  <si>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</si>
  <si>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</si>
  <si>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</si>
  <si>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</si>
  <si>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</si>
  <si>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</si>
  <si>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</si>
  <si>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</si>
  <si>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</si>
  <si>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</si>
  <si>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</si>
  <si>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</si>
  <si>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</si>
  <si>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</si>
  <si>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</si>
  <si>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</si>
  <si>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</si>
  <si>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</si>
  <si>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</si>
  <si>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</si>
  <si>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</si>
  <si>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</si>
  <si>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</si>
  <si>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</si>
  <si>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</si>
  <si>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</si>
  <si>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</si>
  <si>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</si>
  <si>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</si>
  <si>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</si>
  <si>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</si>
  <si>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</si>
  <si>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</si>
  <si>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</si>
  <si>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</si>
  <si>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</si>
  <si>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</si>
  <si>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</si>
  <si>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</si>
  <si>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</si>
  <si>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</si>
  <si>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</si>
  <si>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</si>
  <si>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</si>
  <si>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</si>
  <si>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</si>
  <si>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</si>
  <si>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</si>
  <si>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</si>
  <si>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</si>
  <si>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</si>
  <si>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</si>
  <si>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</si>
  <si>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</si>
  <si>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</si>
  <si>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</si>
  <si>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</si>
  <si>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</si>
  <si>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</si>
  <si>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</si>
  <si>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</si>
  <si>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</si>
  <si>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</si>
  <si>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</si>
  <si>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</si>
  <si>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</si>
  <si>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</si>
  <si>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</si>
  <si>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</si>
  <si>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</si>
  <si>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</si>
  <si>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</si>
  <si>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</si>
  <si>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</si>
  <si>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</si>
  <si>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</si>
  <si>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</si>
  <si>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</si>
  <si>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</si>
  <si>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</si>
  <si>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</si>
  <si>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</si>
  <si>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</si>
  <si>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</si>
  <si>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</si>
  <si>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</si>
  <si>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</si>
  <si>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</si>
  <si>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</si>
  <si>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</si>
  <si>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</si>
  <si>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</si>
  <si>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</si>
  <si>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</si>
  <si>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</si>
  <si>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</si>
  <si>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</si>
  <si>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</si>
  <si>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</si>
  <si>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</si>
  <si>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</si>
  <si>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</si>
  <si>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</si>
  <si>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</si>
  <si>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</si>
  <si>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</si>
  <si>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</si>
  <si>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</si>
  <si>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</si>
  <si>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</si>
  <si>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</si>
  <si>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</si>
  <si>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</si>
  <si>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</si>
  <si>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</si>
  <si>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</si>
  <si>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</si>
  <si>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</si>
  <si>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</si>
  <si>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</si>
  <si>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</si>
  <si>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</si>
  <si>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</si>
  <si>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</si>
  <si>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</si>
  <si>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</si>
  <si>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</si>
  <si>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</si>
  <si>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</si>
  <si>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</si>
  <si>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</si>
  <si>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</si>
  <si>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</si>
  <si>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</si>
  <si>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</si>
  <si>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</si>
  <si>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</si>
  <si>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</si>
  <si>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</si>
  <si>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</si>
  <si>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</si>
  <si>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</si>
  <si>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</si>
  <si>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</si>
  <si>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</si>
  <si>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</si>
  <si>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</si>
  <si>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</si>
  <si>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</si>
  <si>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</si>
  <si>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</si>
  <si>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</si>
  <si>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</si>
  <si>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</si>
  <si>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</si>
  <si>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</si>
  <si>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</si>
  <si>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</si>
  <si>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</si>
  <si>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</si>
  <si>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</si>
  <si>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</si>
  <si>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</si>
  <si>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</si>
  <si>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</si>
  <si>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</si>
  <si>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</si>
  <si>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</si>
  <si>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</si>
  <si>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</si>
  <si>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</si>
  <si>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</si>
  <si>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</si>
  <si>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</si>
  <si>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</si>
  <si>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</si>
  <si>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</si>
  <si>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</si>
  <si>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</si>
  <si>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</si>
  <si>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</si>
  <si>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</si>
  <si>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</si>
  <si>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</si>
  <si>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</si>
  <si>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</si>
  <si>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</si>
  <si>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</si>
  <si>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</si>
  <si>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</si>
  <si>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</si>
  <si>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</si>
  <si>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</si>
  <si>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</si>
  <si>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</si>
  <si>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</si>
  <si>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</si>
  <si>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</si>
  <si>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</si>
  <si>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</si>
  <si>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</si>
  <si>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</si>
  <si>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</si>
  <si>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</si>
  <si>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</si>
  <si>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</si>
  <si>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</si>
  <si>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</si>
  <si>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</si>
  <si>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</si>
  <si>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</si>
  <si>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</si>
  <si>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</si>
  <si>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</si>
  <si>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</si>
  <si>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</si>
  <si>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</si>
  <si>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</si>
  <si>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</si>
  <si>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</si>
  <si>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</si>
  <si>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</si>
  <si>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</si>
  <si>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</si>
  <si>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</si>
  <si>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</si>
  <si>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</si>
  <si>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</si>
  <si>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</si>
  <si>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</si>
  <si>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</si>
  <si>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</si>
  <si>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</si>
  <si>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</si>
  <si>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</si>
  <si>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</si>
  <si>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</si>
  <si>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</si>
  <si>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</si>
  <si>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</si>
  <si>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</si>
  <si>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</si>
  <si>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</si>
  <si>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</si>
  <si>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</si>
  <si>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</si>
  <si>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</si>
  <si>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</si>
  <si>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</si>
  <si>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</si>
  <si>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</si>
  <si>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</si>
  <si>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</si>
  <si>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</si>
  <si>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</si>
  <si>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</si>
  <si>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</si>
  <si>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</si>
  <si>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</si>
  <si>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</si>
  <si>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</si>
  <si>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</si>
  <si>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</si>
  <si>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</si>
  <si>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</si>
  <si>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</si>
  <si>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</si>
  <si>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</si>
  <si>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</si>
  <si>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</si>
  <si>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</si>
  <si>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</si>
  <si>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</si>
  <si>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</si>
  <si>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</si>
  <si>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</si>
  <si>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</si>
  <si>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</si>
  <si>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</si>
  <si>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</si>
  <si>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</si>
  <si>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</si>
  <si>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</si>
  <si>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</si>
  <si>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</si>
  <si>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</si>
  <si>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</si>
  <si>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</si>
  <si>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</si>
  <si>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</si>
  <si>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</si>
  <si>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</si>
  <si>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</si>
  <si>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</si>
  <si>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</si>
  <si>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</si>
  <si>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</si>
  <si>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</si>
  <si>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</si>
  <si>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</si>
  <si>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</si>
  <si>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</si>
  <si>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</si>
  <si>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</si>
  <si>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</si>
  <si>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</si>
  <si>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</si>
  <si>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</si>
  <si>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</si>
  <si>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</si>
  <si>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</si>
  <si>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</si>
  <si>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</si>
  <si>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</si>
  <si>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</si>
  <si>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</si>
  <si>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</si>
  <si>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</si>
  <si>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</si>
  <si>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</si>
  <si>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</si>
  <si>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</si>
  <si>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</si>
  <si>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</si>
  <si>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</si>
  <si>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</si>
  <si>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</si>
  <si>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</si>
  <si>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</si>
  <si>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</si>
  <si>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</si>
  <si>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</si>
  <si>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</si>
  <si>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</si>
  <si>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</si>
  <si>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</si>
  <si>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</si>
  <si>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</si>
  <si>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</si>
  <si>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</si>
  <si>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</si>
  <si>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</si>
  <si>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</si>
  <si>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</si>
  <si>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</si>
  <si>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</si>
  <si>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</si>
  <si>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</si>
  <si>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</si>
  <si>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</si>
  <si>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</si>
  <si>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</si>
  <si>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</si>
  <si>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</si>
  <si>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</si>
  <si>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</si>
  <si>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</si>
  <si>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</si>
  <si>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</si>
  <si>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</si>
  <si>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</si>
  <si>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</si>
  <si>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</si>
  <si>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</si>
  <si>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</si>
  <si>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</si>
  <si>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</si>
  <si>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</si>
  <si>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</si>
  <si>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</si>
  <si>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</si>
  <si>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</si>
  <si>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</si>
  <si>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</si>
  <si>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</si>
  <si>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</si>
  <si>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</si>
  <si>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</si>
  <si>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</si>
  <si>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</si>
  <si>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</si>
  <si>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</si>
  <si>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</si>
  <si>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</si>
  <si>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</si>
  <si>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</si>
  <si>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</si>
  <si>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</si>
  <si>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</si>
  <si>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</si>
  <si>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</si>
  <si>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</si>
  <si>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</si>
  <si>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</si>
  <si>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</si>
  <si>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</si>
  <si>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</si>
  <si>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</si>
  <si>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</si>
  <si>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</si>
  <si>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</si>
  <si>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</si>
  <si>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</si>
  <si>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</si>
  <si>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</si>
  <si>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</si>
  <si>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</si>
  <si>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</si>
  <si>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</si>
  <si>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</si>
  <si>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</si>
  <si>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</si>
  <si>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</si>
  <si>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</si>
  <si>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</si>
  <si>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</si>
  <si>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</si>
  <si>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</si>
  <si>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</si>
  <si>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</si>
  <si>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</si>
  <si>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</si>
  <si>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</si>
  <si>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</si>
  <si>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</si>
  <si>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</si>
  <si>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</si>
  <si>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</si>
  <si>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</si>
  <si>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</si>
  <si>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</si>
  <si>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</si>
  <si>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</si>
  <si>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</si>
  <si>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</si>
  <si>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</si>
  <si>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</si>
  <si>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</si>
  <si>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</si>
  <si>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</si>
  <si>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</si>
  <si>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</si>
  <si>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</si>
  <si>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</si>
  <si>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</si>
  <si>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</si>
  <si>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</si>
  <si>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</si>
  <si>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</si>
  <si>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</si>
  <si>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</si>
  <si>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</si>
  <si>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</si>
  <si>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</si>
  <si>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</si>
  <si>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</si>
  <si>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</si>
  <si>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</si>
  <si>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</si>
  <si>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</si>
  <si>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</si>
  <si>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</si>
  <si>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</si>
  <si>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</si>
  <si>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</si>
  <si>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</si>
  <si>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</si>
  <si>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</si>
  <si>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</si>
  <si>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</si>
  <si>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</si>
  <si>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</si>
  <si>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</si>
  <si>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</si>
  <si>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</si>
  <si>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</si>
  <si>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</si>
  <si>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</si>
  <si>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</si>
  <si>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</si>
  <si>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</si>
  <si>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</si>
  <si>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</si>
  <si>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</si>
  <si>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</si>
  <si>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</si>
  <si>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</si>
  <si>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</si>
  <si>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</si>
  <si>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</si>
  <si>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</si>
  <si>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</si>
  <si>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</si>
  <si>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</si>
  <si>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</si>
  <si>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</si>
  <si>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</si>
  <si>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</si>
  <si>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</si>
  <si>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</si>
  <si>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</si>
  <si>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</si>
  <si>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</si>
  <si>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</si>
  <si>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</si>
  <si>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</si>
  <si>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</si>
  <si>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</si>
  <si>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</si>
  <si>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</si>
  <si>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</si>
  <si>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</si>
  <si>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</si>
  <si>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</si>
  <si>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</si>
  <si>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</si>
  <si>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</si>
  <si>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</si>
  <si>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</si>
  <si>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</si>
  <si>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</si>
  <si>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</si>
  <si>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</si>
  <si>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</si>
  <si>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</si>
  <si>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</si>
  <si>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</si>
  <si>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</si>
  <si>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</si>
  <si>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</si>
  <si>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</si>
  <si>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</si>
  <si>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</si>
  <si>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</si>
  <si>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</si>
  <si>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</si>
  <si>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</si>
  <si>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</si>
  <si>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</si>
  <si>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</si>
  <si>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</si>
  <si>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</si>
  <si>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</si>
  <si>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</si>
  <si>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</si>
  <si>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</si>
  <si>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</si>
  <si>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</si>
  <si>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</si>
  <si>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</si>
  <si>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</si>
  <si>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</si>
  <si>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</si>
  <si>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</si>
  <si>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</si>
  <si>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</si>
  <si>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</si>
  <si>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</si>
  <si>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</si>
  <si>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</si>
  <si>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</si>
  <si>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</si>
  <si>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</si>
  <si>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</si>
  <si>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</si>
  <si>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</si>
  <si>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</si>
  <si>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</si>
  <si>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</si>
  <si>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</si>
  <si>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</si>
  <si>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</si>
  <si>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</si>
  <si>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</si>
  <si>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</si>
  <si>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</si>
  <si>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</si>
  <si>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</si>
  <si>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</si>
  <si>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</si>
  <si>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</si>
  <si>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</si>
  <si>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</si>
  <si>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</si>
  <si>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</si>
  <si>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</si>
  <si>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</si>
  <si>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</si>
  <si>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</si>
  <si>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</si>
  <si>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</si>
  <si>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</si>
  <si>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</si>
  <si>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</si>
  <si>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</si>
  <si>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</si>
  <si>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</si>
  <si>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</si>
  <si>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</si>
  <si>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</si>
  <si>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</si>
  <si>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</si>
  <si>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</si>
  <si>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</si>
  <si>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</si>
  <si>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</si>
  <si>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</si>
  <si>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</si>
  <si>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</si>
  <si>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</si>
  <si>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</si>
  <si>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</si>
  <si>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</si>
  <si>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</si>
  <si>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</si>
  <si>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</si>
  <si>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</si>
  <si>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</si>
  <si>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</si>
  <si>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</si>
  <si>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</si>
  <si>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</si>
  <si>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</si>
  <si>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</si>
  <si>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</si>
  <si>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</si>
  <si>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</si>
  <si>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</si>
  <si>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</si>
  <si>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</si>
  <si>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</si>
  <si>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</si>
  <si>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</si>
  <si>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</si>
  <si>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</si>
  <si>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</si>
  <si>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</si>
  <si>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</si>
  <si>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</si>
  <si>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</si>
  <si>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</si>
  <si>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</si>
  <si>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</si>
  <si>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</si>
  <si>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</si>
  <si>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</si>
  <si>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</si>
  <si>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</si>
  <si>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</si>
  <si>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</si>
  <si>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</si>
  <si>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</si>
  <si>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</si>
  <si>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</si>
  <si>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</si>
  <si>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</si>
  <si>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</si>
  <si>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</si>
  <si>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</si>
  <si>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</si>
  <si>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</si>
  <si>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</si>
  <si>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</si>
  <si>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</si>
  <si>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</si>
  <si>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</si>
  <si>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</si>
  <si>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</si>
  <si>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</si>
  <si>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</si>
  <si>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</si>
  <si>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</si>
  <si>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</si>
  <si>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</si>
  <si>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</si>
  <si>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</si>
  <si>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</si>
  <si>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</si>
  <si>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</si>
  <si>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</si>
  <si>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</si>
  <si>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</si>
  <si>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</si>
  <si>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</si>
  <si>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</si>
  <si>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</si>
  <si>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</si>
  <si>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</si>
  <si>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</si>
  <si>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</si>
  <si>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</si>
  <si>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</si>
  <si>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</si>
  <si>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</si>
  <si>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</si>
  <si>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</si>
  <si>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</si>
  <si>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</si>
  <si>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</si>
  <si>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</si>
  <si>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</si>
  <si>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</si>
  <si>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</si>
  <si>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</si>
  <si>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</si>
  <si>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</si>
  <si>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</si>
  <si>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</si>
  <si>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</si>
  <si>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</si>
  <si>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</si>
  <si>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</si>
  <si>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</si>
  <si>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</si>
  <si>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</si>
  <si>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</si>
  <si>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</si>
  <si>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</si>
  <si>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</si>
  <si>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</si>
  <si>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</si>
  <si>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</si>
  <si>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</si>
  <si>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</si>
  <si>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</si>
  <si>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</si>
  <si>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</si>
  <si>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</si>
  <si>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</si>
  <si>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</si>
  <si>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</si>
  <si>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</si>
  <si>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</si>
  <si>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</si>
  <si>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</si>
  <si>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</si>
  <si>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</si>
  <si>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</si>
  <si>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</si>
  <si>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</si>
  <si>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</si>
  <si>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</si>
  <si>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</si>
  <si>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</si>
  <si>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</si>
  <si>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</si>
  <si>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</si>
  <si>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</si>
  <si>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</si>
  <si>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</si>
  <si>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</si>
  <si>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</si>
  <si>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</si>
  <si>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</si>
  <si>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</si>
  <si>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</si>
  <si>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</si>
  <si>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</si>
  <si>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</si>
  <si>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</si>
  <si>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</si>
  <si>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</si>
  <si>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</si>
  <si>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</si>
  <si>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</si>
  <si>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</si>
  <si>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</si>
  <si>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</si>
  <si>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</si>
  <si>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</si>
  <si>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</si>
  <si>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</si>
  <si>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</si>
  <si>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</si>
  <si>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</si>
  <si>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</si>
  <si>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</si>
  <si>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</si>
  <si>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</si>
  <si>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</si>
  <si>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</si>
  <si>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</si>
  <si>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</si>
  <si>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</si>
  <si>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</si>
  <si>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</si>
  <si>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</si>
  <si>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</si>
  <si>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</si>
  <si>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</si>
  <si>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</si>
  <si>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</si>
  <si>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</si>
  <si>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</si>
  <si>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</si>
  <si>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</si>
  <si>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</si>
  <si>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</si>
  <si>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</si>
  <si>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</si>
  <si>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</si>
  <si>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</si>
  <si>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</si>
  <si>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</si>
  <si>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</si>
  <si>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</si>
  <si>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</si>
  <si>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</si>
  <si>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</si>
  <si>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</si>
  <si>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</si>
  <si>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</si>
  <si>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</si>
  <si>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</si>
  <si>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</si>
  <si>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</si>
  <si>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</si>
  <si>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</si>
  <si>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</si>
  <si>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</si>
  <si>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</si>
  <si>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</si>
  <si>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</si>
  <si>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</si>
  <si>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</si>
  <si>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</si>
  <si>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</si>
  <si>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</si>
  <si>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</si>
  <si>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</si>
  <si>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</si>
  <si>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</si>
  <si>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</si>
  <si>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</si>
  <si>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</si>
  <si>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</si>
  <si>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</si>
  <si>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</si>
  <si>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</si>
  <si>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</si>
  <si>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</si>
  <si>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</si>
  <si>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</si>
  <si>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</si>
  <si>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</si>
  <si>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</si>
  <si>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</si>
  <si>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</si>
  <si>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</si>
  <si>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</si>
  <si>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</si>
  <si>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</si>
  <si>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</si>
  <si>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</si>
  <si>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</si>
  <si>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</si>
  <si>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</si>
  <si>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</si>
  <si>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</si>
  <si>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</si>
  <si>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</si>
  <si>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</si>
  <si>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</si>
  <si>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</si>
  <si>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</si>
  <si>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</si>
  <si>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</si>
  <si>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</si>
  <si>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</si>
  <si>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</si>
  <si>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</si>
  <si>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</si>
  <si>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</si>
  <si>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</si>
  <si>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</si>
  <si>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</si>
  <si>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</si>
  <si>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</si>
  <si>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</si>
  <si>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</si>
  <si>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</si>
  <si>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</si>
  <si>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</si>
  <si>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</si>
  <si>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</si>
  <si>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</si>
  <si>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</si>
  <si>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</si>
  <si>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</si>
  <si>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</si>
  <si>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</si>
  <si>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</si>
  <si>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</si>
  <si>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</si>
  <si>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</si>
  <si>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</si>
  <si>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</si>
  <si>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</si>
  <si>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</si>
  <si>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</si>
  <si>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</si>
  <si>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</si>
  <si>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</si>
  <si>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</si>
  <si>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</si>
  <si>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</si>
  <si>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</si>
  <si>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</si>
  <si>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</si>
  <si>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</si>
  <si>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</si>
  <si>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</si>
  <si>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</si>
  <si>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</si>
  <si>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</si>
  <si>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</si>
  <si>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</si>
  <si>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</si>
  <si>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</si>
  <si>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</si>
  <si>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</si>
  <si>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</si>
  <si>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</si>
  <si>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</si>
  <si>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</si>
  <si>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</si>
  <si>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</si>
  <si>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</si>
  <si>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</si>
  <si>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</si>
  <si>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</si>
  <si>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</si>
  <si>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</si>
  <si>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</si>
  <si>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</si>
  <si>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</si>
  <si>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</si>
  <si>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</si>
  <si>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</si>
  <si>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</si>
  <si>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</si>
  <si>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</si>
  <si>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</si>
  <si>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</si>
  <si>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</si>
  <si>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</si>
  <si>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</si>
  <si>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</si>
  <si>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</si>
  <si>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</si>
  <si>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</si>
  <si>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</si>
  <si>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</si>
  <si>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</si>
  <si>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</si>
  <si>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</si>
  <si>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</si>
  <si>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</si>
  <si>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</si>
  <si>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</si>
  <si>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</si>
  <si>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</si>
  <si>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</si>
  <si>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</si>
  <si>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</si>
  <si>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</si>
  <si>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</si>
  <si>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</si>
  <si>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</si>
  <si>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</si>
  <si>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</si>
  <si>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</si>
  <si>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</si>
  <si>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</si>
  <si>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</si>
  <si>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</si>
  <si>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</si>
  <si>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</si>
  <si>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</si>
  <si>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</si>
  <si>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</si>
  <si>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</si>
  <si>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</si>
  <si>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</si>
  <si>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</si>
  <si>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</si>
  <si>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</si>
  <si>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</si>
  <si>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</si>
  <si>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</si>
  <si>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</si>
  <si>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</si>
  <si>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</si>
  <si>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</si>
  <si>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</si>
  <si>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</si>
  <si>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</si>
  <si>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</si>
  <si>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</si>
  <si>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</si>
  <si>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</si>
  <si>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</si>
  <si>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</si>
  <si>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</si>
  <si>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</si>
  <si>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</si>
  <si>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</si>
  <si>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</si>
  <si>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</si>
  <si>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</si>
  <si>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</si>
  <si>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</si>
  <si>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</si>
  <si>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</si>
  <si>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</si>
  <si>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</si>
  <si>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</si>
  <si>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</si>
  <si>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</si>
  <si>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</si>
  <si>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</si>
  <si>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</si>
  <si>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</si>
  <si>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</si>
  <si>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</si>
  <si>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</si>
  <si>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</si>
  <si>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</si>
  <si>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</si>
  <si>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</si>
  <si>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</si>
  <si>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</si>
  <si>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</si>
  <si>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</si>
  <si>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</si>
  <si>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</si>
  <si>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</si>
  <si>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</si>
  <si>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</si>
  <si>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</si>
  <si>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</si>
  <si>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</si>
  <si>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</si>
  <si>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</si>
  <si>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</si>
  <si>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</si>
  <si>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</si>
  <si>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</si>
  <si>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</si>
  <si>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</si>
  <si>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</si>
  <si>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</si>
  <si>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</si>
  <si>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</si>
  <si>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</si>
  <si>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</si>
  <si>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</si>
  <si>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</si>
  <si>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</si>
  <si>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</si>
  <si>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</si>
  <si>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</si>
  <si>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</si>
  <si>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</si>
  <si>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</si>
  <si>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</si>
  <si>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</si>
  <si>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</si>
  <si>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</si>
  <si>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</si>
  <si>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</si>
  <si>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</si>
  <si>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</si>
  <si>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</si>
  <si>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</si>
  <si>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</si>
  <si>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</si>
  <si>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</si>
  <si>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</si>
  <si>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</si>
  <si>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</si>
  <si>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</si>
  <si>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</si>
  <si>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</si>
  <si>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</si>
  <si>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</si>
  <si>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</si>
  <si>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</si>
  <si>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</si>
  <si>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</si>
  <si>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</si>
  <si>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</si>
  <si>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</si>
  <si>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</si>
  <si>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</si>
  <si>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</si>
  <si>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</si>
  <si>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</si>
  <si>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</si>
  <si>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</si>
  <si>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</si>
  <si>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</si>
  <si>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</si>
  <si>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</si>
  <si>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</si>
  <si>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</si>
  <si>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</si>
  <si>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</si>
  <si>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</si>
  <si>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</si>
  <si>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</si>
  <si>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</si>
  <si>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</si>
  <si>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</si>
  <si>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</si>
  <si>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</si>
  <si>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</si>
  <si>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</si>
  <si>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</si>
  <si>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</si>
  <si>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</si>
  <si>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</si>
  <si>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</si>
  <si>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</si>
  <si>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</si>
  <si>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</si>
  <si>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</si>
  <si>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</si>
  <si>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</si>
  <si>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</si>
  <si>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</si>
  <si>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</si>
  <si>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</si>
  <si>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</si>
  <si>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</si>
  <si>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</si>
  <si>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</si>
  <si>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</si>
  <si>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</si>
  <si>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</si>
  <si>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</si>
  <si>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</si>
  <si>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</si>
  <si>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</si>
  <si>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</si>
  <si>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</si>
  <si>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</si>
  <si>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</si>
  <si>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</si>
  <si>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</si>
  <si>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</si>
  <si>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</si>
  <si>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</si>
  <si>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</si>
  <si>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</si>
  <si>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</si>
  <si>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</si>
  <si>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</si>
  <si>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</si>
  <si>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</si>
  <si>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</si>
  <si>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</si>
  <si>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</si>
  <si>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</si>
  <si>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</si>
  <si>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</si>
  <si>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</si>
  <si>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</si>
  <si>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</si>
  <si>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</si>
  <si>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</si>
  <si>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</si>
  <si>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</si>
  <si>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</si>
  <si>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</si>
  <si>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</si>
  <si>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</si>
  <si>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</si>
  <si>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</si>
  <si>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</si>
  <si>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</si>
  <si>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</si>
  <si>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</si>
  <si>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</si>
  <si>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</si>
  <si>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</si>
  <si>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</si>
  <si>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</si>
  <si>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</si>
  <si>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</si>
  <si>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</si>
  <si>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</si>
  <si>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</si>
  <si>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</si>
  <si>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</si>
  <si>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</si>
  <si>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</si>
  <si>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</si>
  <si>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</si>
  <si>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</si>
  <si>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</si>
  <si>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</si>
  <si>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</si>
  <si>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</si>
  <si>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</si>
  <si>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</si>
  <si>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</si>
  <si>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</si>
  <si>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</si>
  <si>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</si>
  <si>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</si>
  <si>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</si>
  <si>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</si>
  <si>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</si>
  <si>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</si>
  <si>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</si>
  <si>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</si>
  <si>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</si>
  <si>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</si>
  <si>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</si>
  <si>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</si>
  <si>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</si>
  <si>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</si>
  <si>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</si>
  <si>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</si>
  <si>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</si>
  <si>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</si>
  <si>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</si>
  <si>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</si>
  <si>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</si>
  <si>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</si>
  <si>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</si>
  <si>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</si>
  <si>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</si>
  <si>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</si>
  <si>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</si>
  <si>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</si>
  <si>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</si>
  <si>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</si>
  <si>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</si>
  <si>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</si>
  <si>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</si>
  <si>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</si>
  <si>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</si>
  <si>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</si>
  <si>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</si>
  <si>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</si>
  <si>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</si>
  <si>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</si>
  <si>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</si>
  <si>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</si>
  <si>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</si>
  <si>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</si>
  <si>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</si>
  <si>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</si>
  <si>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</si>
  <si>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</si>
  <si>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</si>
  <si>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</si>
  <si>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</si>
  <si>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</si>
  <si>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</si>
  <si>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</si>
  <si>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</si>
  <si>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</si>
  <si>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</si>
  <si>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</si>
  <si>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</si>
  <si>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</si>
  <si>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</si>
  <si>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</si>
  <si>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</si>
  <si>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</si>
  <si>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</si>
  <si>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</si>
  <si>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</si>
  <si>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</si>
  <si>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</si>
  <si>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</si>
  <si>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</si>
  <si>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</si>
  <si>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</si>
  <si>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</si>
  <si>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</si>
  <si>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</si>
  <si>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</si>
  <si>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</si>
  <si>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</si>
  <si>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</si>
  <si>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</si>
  <si>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</si>
  <si>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</si>
  <si>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</si>
  <si>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</si>
  <si>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</si>
  <si>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</si>
  <si>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</si>
  <si>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</si>
  <si>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</si>
  <si>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</si>
  <si>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</si>
  <si>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</si>
  <si>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</si>
  <si>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</si>
  <si>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</si>
  <si>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</si>
  <si>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</si>
  <si>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</si>
  <si>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</si>
  <si>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</si>
  <si>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</si>
  <si>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</si>
  <si>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</si>
  <si>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</si>
  <si>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</si>
  <si>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</si>
  <si>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</si>
  <si>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</si>
  <si>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</si>
  <si>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</si>
  <si>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</si>
  <si>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</si>
  <si>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</si>
  <si>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</si>
  <si>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</si>
  <si>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</si>
  <si>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</si>
  <si>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</si>
  <si>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</si>
  <si>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</si>
  <si>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</si>
  <si>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</si>
  <si>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</si>
  <si>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</si>
  <si>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</si>
  <si>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</si>
  <si>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</si>
  <si>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</si>
  <si>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</si>
  <si>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</si>
  <si>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</si>
  <si>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</si>
  <si>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</si>
  <si>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</si>
  <si>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</si>
  <si>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</si>
  <si>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</si>
  <si>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</si>
  <si>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</si>
  <si>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</si>
  <si>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</si>
  <si>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</si>
  <si>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</si>
  <si>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</si>
  <si>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</si>
  <si>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</si>
  <si>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</si>
  <si>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</si>
  <si>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</si>
  <si>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</si>
  <si>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</si>
  <si>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</si>
  <si>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</si>
  <si>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</si>
  <si>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</si>
  <si>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</si>
  <si>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</si>
  <si>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</si>
  <si>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</si>
  <si>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</si>
  <si>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</si>
  <si>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</si>
  <si>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</si>
  <si>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</si>
  <si>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</si>
  <si>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</si>
  <si>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</si>
  <si>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</si>
  <si>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</si>
  <si>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</si>
  <si>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</si>
  <si>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</si>
  <si>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</si>
  <si>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</si>
  <si>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</si>
  <si>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</si>
  <si>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</si>
  <si>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</si>
  <si>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</si>
  <si>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</si>
  <si>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</si>
  <si>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</si>
  <si>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</si>
  <si>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</si>
  <si>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</si>
  <si>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</si>
  <si>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</si>
  <si>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</si>
  <si>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</si>
  <si>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</si>
  <si>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</si>
  <si>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</si>
  <si>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</si>
  <si>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</si>
  <si>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</si>
  <si>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</si>
  <si>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</si>
  <si>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</si>
  <si>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</si>
  <si>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</si>
  <si>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</si>
  <si>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</si>
  <si>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</si>
  <si>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</si>
  <si>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</si>
  <si>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</si>
  <si>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</si>
  <si>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</si>
  <si>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</si>
  <si>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</si>
  <si>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</si>
  <si>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</si>
  <si>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</si>
  <si>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</si>
  <si>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</si>
  <si>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</si>
  <si>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</si>
  <si>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</si>
  <si>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</si>
  <si>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</si>
  <si>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</si>
  <si>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</si>
  <si>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</si>
  <si>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</si>
  <si>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</si>
  <si>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</si>
  <si>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</si>
  <si>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</si>
  <si>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</si>
  <si>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</si>
  <si>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</si>
  <si>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</si>
  <si>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</si>
  <si>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</si>
  <si>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</si>
  <si>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</si>
  <si>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</si>
  <si>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</si>
  <si>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</si>
  <si>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</si>
  <si>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</si>
  <si>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</si>
  <si>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</si>
  <si>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</si>
  <si>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</si>
  <si>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</si>
  <si>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</si>
  <si>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</si>
  <si>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</si>
  <si>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</si>
  <si>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</si>
  <si>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</si>
  <si>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</si>
  <si>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</si>
  <si>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</si>
  <si>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</si>
  <si>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</si>
  <si>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</si>
  <si>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</si>
  <si>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</si>
  <si>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</si>
  <si>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</si>
  <si>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</si>
  <si>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</si>
  <si>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</si>
  <si>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</si>
  <si>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</si>
  <si>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</si>
  <si>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</si>
  <si>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</si>
  <si>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</si>
  <si>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</si>
  <si>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</si>
  <si>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</si>
  <si>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</si>
  <si>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</si>
  <si>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</si>
  <si>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</si>
  <si>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</si>
  <si>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</si>
  <si>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</si>
  <si>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</si>
  <si>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</si>
  <si>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</si>
  <si>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</si>
  <si>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</si>
  <si>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</si>
  <si>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</si>
  <si>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</si>
  <si>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</si>
  <si>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</si>
  <si>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</si>
  <si>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</si>
  <si>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</si>
  <si>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</si>
  <si>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</si>
  <si>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</si>
  <si>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</si>
  <si>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</si>
  <si>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</si>
  <si>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</si>
  <si>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</si>
  <si>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</si>
  <si>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</si>
  <si>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</si>
  <si>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</si>
  <si>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</si>
  <si>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</si>
  <si>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</si>
  <si>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</si>
  <si>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</si>
  <si>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</si>
  <si>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</si>
  <si>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</si>
  <si>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</si>
  <si>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</si>
  <si>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</si>
  <si>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</si>
  <si>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</si>
  <si>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</si>
  <si>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</si>
  <si>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</si>
  <si>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</si>
  <si>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</si>
  <si>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</si>
  <si>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</si>
  <si>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</si>
  <si>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</si>
  <si>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</si>
  <si>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</si>
  <si>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</si>
  <si>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</si>
  <si>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</si>
  <si>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</si>
  <si>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</si>
  <si>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</si>
  <si>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</si>
  <si>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</si>
  <si>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</si>
  <si>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</si>
  <si>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</si>
  <si>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</si>
  <si>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</si>
  <si>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</si>
  <si>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</si>
  <si>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</si>
  <si>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</si>
  <si>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</si>
  <si>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</si>
  <si>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</si>
  <si>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</si>
  <si>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</si>
  <si>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</si>
  <si>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</si>
  <si>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</si>
  <si>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</si>
  <si>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</si>
  <si>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</si>
  <si>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</si>
  <si>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</si>
  <si>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</si>
  <si>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</si>
  <si>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</si>
  <si>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</si>
  <si>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</si>
  <si>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</si>
  <si>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</si>
  <si>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</si>
  <si>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</si>
  <si>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</si>
  <si>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</si>
  <si>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</si>
  <si>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</si>
  <si>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</si>
  <si>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</si>
  <si>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</si>
  <si>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</si>
  <si>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</si>
  <si>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</si>
  <si>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</si>
  <si>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</si>
  <si>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</si>
  <si>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</si>
  <si>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</si>
  <si>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</si>
  <si>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</si>
  <si>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</si>
  <si>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</si>
  <si>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</si>
  <si>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</si>
  <si>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</si>
  <si>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</si>
  <si>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</si>
  <si>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</si>
  <si>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</si>
  <si>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</si>
  <si>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</si>
  <si>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</si>
  <si>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</si>
  <si>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</si>
  <si>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</si>
  <si>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</si>
  <si>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</si>
  <si>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</si>
  <si>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</si>
  <si>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</si>
  <si>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</si>
  <si>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</si>
  <si>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</si>
  <si>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</si>
  <si>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</si>
  <si>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</si>
  <si>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</si>
  <si>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</si>
  <si>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</si>
  <si>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</si>
  <si>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</si>
  <si>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</si>
  <si>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</si>
  <si>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</si>
  <si>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</si>
  <si>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</si>
  <si>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</si>
  <si>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</si>
  <si>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</si>
  <si>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</si>
  <si>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</si>
  <si>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</si>
  <si>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</si>
  <si>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</si>
  <si>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</si>
  <si>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</si>
  <si>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</si>
  <si>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</si>
  <si>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</si>
  <si>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</si>
  <si>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</si>
  <si>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</si>
  <si>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</si>
  <si>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</si>
  <si>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</si>
  <si>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</si>
  <si>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</si>
  <si>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</si>
  <si>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</si>
  <si>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</si>
  <si>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</si>
  <si>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</si>
  <si>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</si>
  <si>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</si>
  <si>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</si>
  <si>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</si>
  <si>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</si>
  <si>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</si>
  <si>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</si>
  <si>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</si>
  <si>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</si>
  <si>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</si>
  <si>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</si>
  <si>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</si>
  <si>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</si>
  <si>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</si>
  <si>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</si>
  <si>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</si>
  <si>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</si>
  <si>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</si>
  <si>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</si>
  <si>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</si>
  <si>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</si>
  <si>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</si>
  <si>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</si>
  <si>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</si>
  <si>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</si>
  <si>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</si>
  <si>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</si>
  <si>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</si>
  <si>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</si>
  <si>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</si>
  <si>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</si>
  <si>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</si>
  <si>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</si>
  <si>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</si>
  <si>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</si>
  <si>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</si>
  <si>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</si>
  <si>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</si>
  <si>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</si>
  <si>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</si>
  <si>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</si>
  <si>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</si>
  <si>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</si>
  <si>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</si>
  <si>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</si>
  <si>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</si>
  <si>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</si>
  <si>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</si>
  <si>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</si>
  <si>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</si>
  <si>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</si>
  <si>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</si>
  <si>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</si>
  <si>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</si>
  <si>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</si>
  <si>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</si>
  <si>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</si>
  <si>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</si>
  <si>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</si>
  <si>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</si>
  <si>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</si>
  <si>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</si>
  <si>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</si>
  <si>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</si>
  <si>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</si>
  <si>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</si>
  <si>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</si>
  <si>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</si>
  <si>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</si>
  <si>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</si>
  <si>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</si>
  <si>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</si>
  <si>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</si>
  <si>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</si>
  <si>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</si>
  <si>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</si>
  <si>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</si>
  <si>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</si>
  <si>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</si>
  <si>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</si>
  <si>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</si>
  <si>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</si>
  <si>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</si>
  <si>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</si>
  <si>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</si>
  <si>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</si>
  <si>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</si>
  <si>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</si>
  <si>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</si>
  <si>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</si>
  <si>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</si>
  <si>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</si>
  <si>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</si>
  <si>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</si>
  <si>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</si>
  <si>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</si>
  <si>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</si>
  <si>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</si>
  <si>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</si>
  <si>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</si>
  <si>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</si>
  <si>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</si>
  <si>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</si>
  <si>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</si>
  <si>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</si>
  <si>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</si>
  <si>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</si>
  <si>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</si>
  <si>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</si>
  <si>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</si>
  <si>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</si>
  <si>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</si>
  <si>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</si>
  <si>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</si>
  <si>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</si>
  <si>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</si>
  <si>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</si>
  <si>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</si>
  <si>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</si>
  <si>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</si>
  <si>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</si>
  <si>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</si>
  <si>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</si>
  <si>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</si>
  <si>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</si>
  <si>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</si>
  <si>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</si>
  <si>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</si>
  <si>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</si>
  <si>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</si>
  <si>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</si>
  <si>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</si>
  <si>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</si>
  <si>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</si>
  <si>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</si>
  <si>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</si>
  <si>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</si>
  <si>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</si>
  <si>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</si>
  <si>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</si>
  <si>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</si>
  <si>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</si>
  <si>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</si>
  <si>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</si>
  <si>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</si>
  <si>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</si>
  <si>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</si>
  <si>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</si>
  <si>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</si>
  <si>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</si>
  <si>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</si>
  <si>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</si>
  <si>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</si>
  <si>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</si>
  <si>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</si>
  <si>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</si>
  <si>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</si>
  <si>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</si>
  <si>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</si>
  <si>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</si>
  <si>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</si>
  <si>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</si>
  <si>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</si>
  <si>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</si>
  <si>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</si>
  <si>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</si>
  <si>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</si>
  <si>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</si>
  <si>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</si>
  <si>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</si>
  <si>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</si>
  <si>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</si>
  <si>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</si>
  <si>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</si>
  <si>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</si>
  <si>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</si>
  <si>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</si>
  <si>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</si>
  <si>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</si>
  <si>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</si>
  <si>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</si>
  <si>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</si>
  <si>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</si>
  <si>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</si>
  <si>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</si>
  <si>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</si>
  <si>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</si>
  <si>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</si>
  <si>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</si>
  <si>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</si>
  <si>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</si>
  <si>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</si>
  <si>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</si>
  <si>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</si>
  <si>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</si>
  <si>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</si>
  <si>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</si>
  <si>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</si>
  <si>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</si>
  <si>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</si>
  <si>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</si>
  <si>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</si>
  <si>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</si>
  <si>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</si>
  <si>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</si>
  <si>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</si>
  <si>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</si>
  <si>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</si>
  <si>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</si>
  <si>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</si>
  <si>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</si>
  <si>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</si>
  <si>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</si>
  <si>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</si>
  <si>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</si>
  <si>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</si>
  <si>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</si>
  <si>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</si>
  <si>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</si>
  <si>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</si>
  <si>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</si>
  <si>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</si>
  <si>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</si>
  <si>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</si>
  <si>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</si>
  <si>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</si>
  <si>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</si>
  <si>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</si>
  <si>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</si>
  <si>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</si>
  <si>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</si>
  <si>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</si>
  <si>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</si>
  <si>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</si>
  <si>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</si>
  <si>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</si>
  <si>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</si>
  <si>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</si>
  <si>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</si>
  <si>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</si>
  <si>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</si>
  <si>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</si>
  <si>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</si>
  <si>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</si>
  <si>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</si>
  <si>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</si>
  <si>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</si>
  <si>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</si>
  <si>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</si>
  <si>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</si>
  <si>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</si>
  <si>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</si>
  <si>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</si>
  <si>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</si>
  <si>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</si>
  <si>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</si>
  <si>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</si>
  <si>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</si>
  <si>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</si>
  <si>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</si>
  <si>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</si>
  <si>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</si>
  <si>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</si>
  <si>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</si>
  <si>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</si>
  <si>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</si>
  <si>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</si>
  <si>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</si>
  <si>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</si>
  <si>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</si>
  <si>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</si>
  <si>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</si>
  <si>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</si>
  <si>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</si>
  <si>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</si>
  <si>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</si>
  <si>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</si>
  <si>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</si>
  <si>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</si>
  <si>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</si>
  <si>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</si>
  <si>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</si>
  <si>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</si>
  <si>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</si>
  <si>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</si>
  <si>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</si>
  <si>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</si>
  <si>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</si>
  <si>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</si>
  <si>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</si>
  <si>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</si>
  <si>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</si>
  <si>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</si>
  <si>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</si>
  <si>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</si>
  <si>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</si>
  <si>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</si>
  <si>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</si>
  <si>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</si>
  <si>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</si>
  <si>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</si>
  <si>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</si>
  <si>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</si>
  <si>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</si>
  <si>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</si>
  <si>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</si>
  <si>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</si>
  <si>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</si>
  <si>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</si>
  <si>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</si>
  <si>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</si>
  <si>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</si>
  <si>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</si>
  <si>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</si>
  <si>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</si>
  <si>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</si>
  <si>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</si>
  <si>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</si>
  <si>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</si>
  <si>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</si>
  <si>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</si>
  <si>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</si>
  <si>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</si>
  <si>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</si>
  <si>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</si>
  <si>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</si>
  <si>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</si>
  <si>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</si>
  <si>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</si>
  <si>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</si>
  <si>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</si>
  <si>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</si>
  <si>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</si>
  <si>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</si>
  <si>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</si>
  <si>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</si>
  <si>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</si>
  <si>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</si>
  <si>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</si>
  <si>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</si>
  <si>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</si>
  <si>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</si>
  <si>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</si>
  <si>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</si>
  <si>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</si>
  <si>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</si>
  <si>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</si>
  <si>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</si>
  <si>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</si>
  <si>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</si>
  <si>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</si>
  <si>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</si>
  <si>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</si>
  <si>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</si>
  <si>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</si>
  <si>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</si>
  <si>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</si>
  <si>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</si>
  <si>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</si>
  <si>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</si>
  <si>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</si>
  <si>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</si>
  <si>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</si>
  <si>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</si>
  <si>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</si>
  <si>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</si>
  <si>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</si>
  <si>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</si>
  <si>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</si>
  <si>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</si>
  <si>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</si>
  <si>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</si>
  <si>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</si>
  <si>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</si>
  <si>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</si>
  <si>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</si>
  <si>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</si>
  <si>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</si>
  <si>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</si>
  <si>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</si>
  <si>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</si>
  <si>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</si>
  <si>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</si>
  <si>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</si>
  <si>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</si>
  <si>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</si>
  <si>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</si>
  <si>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</si>
  <si>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</si>
  <si>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</si>
  <si>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</si>
  <si>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</si>
  <si>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</si>
  <si>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</si>
  <si>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</si>
  <si>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</si>
  <si>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</si>
  <si>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</si>
  <si>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</si>
  <si>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</si>
  <si>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</si>
  <si>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</si>
  <si>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</si>
  <si>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</si>
  <si>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</si>
  <si>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</si>
  <si>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</si>
  <si>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</si>
  <si>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</si>
  <si>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</si>
  <si>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</si>
  <si>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</si>
  <si>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</si>
  <si>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</si>
  <si>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</si>
  <si>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</si>
  <si>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</si>
  <si>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</si>
  <si>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</si>
  <si>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</si>
  <si>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</si>
  <si>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</si>
  <si>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</si>
  <si>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</si>
  <si>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</si>
  <si>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</si>
  <si>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</si>
  <si>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</si>
  <si>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</si>
  <si>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</si>
  <si>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</si>
  <si>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</si>
  <si>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</si>
  <si>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</si>
  <si>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</si>
  <si>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</si>
  <si>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</si>
  <si>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</si>
  <si>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</si>
  <si>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</si>
  <si>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</si>
  <si>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</si>
  <si>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</si>
  <si>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</si>
  <si>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</si>
  <si>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</si>
  <si>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</si>
  <si>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</si>
  <si>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</si>
  <si>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</si>
  <si>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</si>
  <si>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</si>
  <si>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</si>
  <si>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</si>
  <si>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</si>
  <si>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</si>
  <si>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</si>
  <si>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</si>
  <si>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</si>
  <si>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</si>
  <si>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</si>
  <si>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</si>
  <si>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</si>
  <si>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</si>
  <si>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</si>
  <si>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</si>
  <si>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</si>
  <si>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</si>
  <si>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</si>
  <si>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</si>
  <si>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</si>
  <si>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</si>
  <si>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</si>
  <si>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</si>
  <si>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</si>
  <si>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</si>
  <si>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</si>
  <si>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</si>
  <si>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</si>
  <si>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</si>
  <si>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</si>
  <si>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</si>
  <si>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</si>
  <si>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</si>
  <si>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</si>
  <si>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</si>
  <si>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</si>
  <si>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</si>
  <si>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</si>
  <si>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</si>
  <si>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</si>
  <si>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</si>
  <si>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</si>
  <si>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</si>
  <si>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</si>
  <si>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</si>
  <si>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</si>
  <si>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</si>
  <si>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</si>
  <si>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</si>
  <si>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</si>
  <si>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</si>
  <si>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</si>
  <si>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</si>
  <si>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</si>
  <si>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</si>
  <si>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</si>
  <si>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</si>
  <si>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</si>
  <si>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</si>
  <si>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</si>
  <si>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</si>
  <si>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</si>
  <si>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</si>
  <si>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</si>
  <si>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</si>
  <si>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</si>
  <si>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</si>
  <si>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</si>
  <si>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</si>
  <si>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</si>
  <si>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</si>
  <si>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</si>
  <si>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</si>
  <si>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</si>
  <si>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</si>
  <si>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</si>
  <si>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</si>
  <si>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</si>
  <si>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</si>
  <si>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</si>
  <si>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</si>
  <si>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</si>
  <si>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</si>
  <si>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</si>
  <si>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</si>
  <si>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</si>
  <si>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</si>
  <si>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</si>
  <si>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</si>
  <si>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</si>
  <si>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</si>
  <si>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</si>
  <si>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</si>
  <si>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</si>
  <si>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</si>
  <si>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</si>
  <si>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</si>
  <si>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</si>
  <si>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</si>
  <si>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</si>
  <si>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</si>
  <si>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</si>
  <si>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</si>
  <si>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</si>
  <si>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</si>
  <si>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</si>
  <si>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</si>
  <si>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</si>
  <si>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</si>
  <si>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</si>
  <si>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</si>
  <si>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</si>
  <si>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</si>
  <si>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</si>
  <si>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</si>
  <si>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</si>
  <si>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</si>
  <si>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</si>
  <si>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</si>
  <si>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</si>
  <si>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</si>
  <si>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</si>
  <si>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</si>
  <si>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</si>
  <si>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</si>
  <si>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</si>
  <si>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</si>
  <si>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</si>
  <si>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</si>
  <si>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</si>
  <si>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</si>
  <si>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</si>
  <si>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</si>
  <si>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</si>
  <si>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</si>
  <si>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</si>
  <si>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</si>
  <si>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</si>
  <si>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</si>
  <si>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</si>
  <si>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</si>
  <si>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</si>
  <si>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</si>
  <si>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</si>
  <si>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</si>
  <si>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</si>
  <si>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</si>
  <si>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</si>
  <si>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</si>
  <si>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</si>
  <si>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</si>
  <si>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</si>
  <si>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</si>
  <si>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</si>
  <si>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</si>
  <si>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</si>
  <si>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</si>
  <si>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</si>
  <si>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</si>
  <si>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</si>
  <si>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</si>
  <si>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</si>
  <si>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</si>
  <si>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</si>
  <si>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</si>
  <si>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</si>
  <si>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</si>
  <si>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</si>
  <si>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</si>
  <si>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</si>
  <si>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</si>
  <si>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</si>
  <si>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</si>
  <si>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</si>
  <si>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</si>
  <si>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</si>
  <si>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</si>
  <si>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</si>
  <si>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</si>
  <si>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</si>
  <si>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</si>
  <si>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</si>
  <si>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</si>
  <si>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</si>
  <si>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</si>
  <si>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</si>
  <si>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</si>
  <si>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</si>
  <si>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</si>
  <si>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</si>
  <si>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</si>
  <si>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</si>
  <si>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</si>
  <si>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</si>
  <si>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</si>
  <si>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</si>
  <si>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</si>
  <si>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</si>
  <si>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</si>
  <si>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</si>
  <si>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</si>
  <si>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</si>
  <si>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</si>
  <si>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</si>
  <si>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</si>
  <si>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</si>
  <si>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</si>
  <si>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</si>
  <si>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</si>
  <si>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</si>
  <si>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</si>
  <si>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</si>
  <si>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</si>
  <si>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</si>
  <si>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</si>
  <si>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</si>
  <si>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</si>
  <si>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</si>
  <si>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</si>
  <si>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</si>
  <si>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</si>
  <si>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</si>
  <si>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</si>
  <si>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</si>
  <si>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</si>
  <si>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</si>
  <si>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</si>
  <si>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</si>
  <si>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</si>
  <si>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</si>
  <si>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</si>
  <si>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</si>
  <si>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</si>
  <si>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</si>
  <si>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</si>
  <si>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</si>
  <si>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</si>
  <si>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</si>
  <si>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</si>
  <si>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</si>
  <si>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</si>
  <si>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</si>
  <si>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</si>
  <si>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</si>
  <si>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</si>
  <si>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</si>
  <si>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</si>
  <si>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</si>
  <si>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</si>
  <si>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</si>
  <si>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</si>
  <si>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</si>
  <si>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</si>
  <si>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</si>
  <si>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</si>
  <si>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</si>
  <si>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</si>
  <si>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</si>
  <si>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</si>
  <si>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</si>
  <si>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</si>
  <si>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</si>
  <si>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</si>
  <si>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</si>
  <si>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</si>
  <si>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</si>
  <si>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</si>
  <si>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</si>
  <si>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</si>
  <si>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</si>
  <si>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</si>
  <si>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</si>
  <si>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</si>
  <si>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</si>
  <si>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</si>
  <si>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</si>
  <si>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</si>
  <si>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</si>
  <si>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</si>
  <si>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</si>
  <si>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</si>
  <si>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</si>
  <si>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</si>
  <si>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</si>
  <si>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</si>
  <si>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</si>
  <si>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</si>
  <si>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</si>
  <si>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</si>
  <si>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</si>
  <si>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</si>
  <si>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</si>
  <si>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</si>
  <si>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</si>
  <si>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</si>
  <si>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</si>
  <si>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</si>
  <si>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</si>
  <si>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</si>
  <si>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</si>
  <si>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</si>
  <si>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</si>
  <si>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</si>
  <si>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</si>
  <si>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</si>
  <si>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</si>
  <si>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</si>
  <si>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</si>
  <si>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</si>
  <si>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</si>
  <si>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</si>
  <si>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</si>
  <si>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</si>
  <si>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</si>
  <si>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</si>
  <si>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</si>
  <si>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</si>
  <si>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</si>
  <si>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</si>
  <si>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</si>
  <si>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</si>
  <si>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</si>
  <si>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</si>
  <si>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</si>
  <si>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</si>
  <si>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</si>
  <si>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</si>
  <si>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</si>
  <si>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</si>
  <si>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</si>
  <si>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</si>
  <si>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</si>
  <si>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</si>
  <si>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</si>
  <si>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</si>
  <si>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</si>
  <si>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</si>
  <si>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</si>
  <si>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</si>
  <si>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</si>
  <si>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</si>
  <si>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</si>
  <si>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</si>
  <si>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</si>
  <si>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</si>
  <si>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</si>
  <si>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</si>
  <si>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</si>
  <si>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</si>
  <si>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</si>
  <si>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</si>
  <si>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</si>
  <si>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</si>
  <si>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</si>
  <si>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</si>
  <si>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</si>
  <si>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</si>
  <si>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</si>
  <si>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</si>
  <si>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</si>
  <si>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</si>
  <si>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</si>
  <si>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</si>
  <si>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</si>
  <si>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</si>
  <si>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</si>
  <si>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</si>
  <si>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</si>
  <si>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</si>
  <si>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</si>
  <si>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</si>
  <si>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</si>
  <si>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</si>
  <si>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</si>
  <si>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</si>
  <si>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</si>
  <si>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</si>
  <si>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</si>
  <si>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</si>
  <si>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</si>
  <si>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</si>
  <si>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</si>
  <si>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</si>
  <si>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</si>
  <si>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</si>
  <si>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</si>
  <si>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</si>
  <si>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</si>
  <si>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</si>
  <si>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</si>
  <si>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</si>
  <si>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</si>
  <si>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</si>
  <si>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</si>
  <si>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</si>
  <si>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</si>
  <si>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</si>
  <si>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</si>
  <si>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</si>
  <si>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</si>
  <si>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</si>
  <si>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</si>
  <si>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</si>
  <si>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</si>
  <si>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</si>
  <si>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</si>
  <si>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</si>
  <si>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</si>
  <si>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</si>
  <si>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</si>
  <si>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</si>
  <si>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</si>
  <si>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</si>
  <si>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</si>
  <si>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</si>
  <si>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</si>
  <si>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</si>
  <si>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</si>
  <si>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</si>
  <si>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</si>
  <si>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</si>
  <si>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</si>
  <si>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</si>
  <si>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</si>
  <si>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</si>
  <si>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</si>
  <si>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</si>
  <si>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</si>
  <si>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</si>
  <si>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</si>
  <si>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</si>
  <si>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</si>
  <si>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</si>
  <si>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</si>
  <si>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</si>
  <si>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</si>
  <si>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</si>
  <si>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</si>
  <si>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</si>
  <si>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</si>
  <si>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</si>
  <si>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</si>
  <si>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</si>
  <si>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</si>
  <si>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</si>
  <si>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</si>
  <si>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</si>
  <si>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</si>
  <si>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</si>
  <si>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</si>
  <si>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</si>
  <si>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</si>
  <si>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</si>
  <si>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</si>
  <si>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</si>
  <si>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</si>
  <si>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</si>
  <si>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</si>
  <si>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</si>
  <si>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</si>
  <si>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</si>
  <si>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</si>
  <si>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</si>
  <si>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</si>
  <si>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</si>
  <si>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</si>
  <si>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</si>
  <si>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</si>
  <si>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</si>
  <si>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</si>
  <si>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</si>
  <si>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</si>
  <si>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</si>
  <si>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</si>
  <si>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</si>
  <si>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</si>
  <si>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</si>
  <si>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</si>
  <si>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</si>
  <si>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</si>
  <si>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</si>
  <si>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</si>
  <si>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</si>
  <si>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</si>
  <si>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</si>
  <si>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</si>
  <si>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</si>
  <si>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</si>
  <si>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</si>
  <si>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</si>
  <si>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</si>
  <si>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</si>
  <si>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</si>
  <si>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</si>
  <si>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</si>
  <si>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</si>
  <si>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</si>
  <si>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</si>
  <si>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</si>
  <si>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</si>
  <si>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</si>
  <si>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</si>
  <si>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</si>
  <si>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</si>
  <si>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</si>
  <si>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</si>
  <si>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</si>
  <si>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</si>
  <si>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</si>
  <si>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</si>
  <si>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</si>
  <si>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</si>
  <si>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</si>
  <si>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</si>
  <si>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</si>
  <si>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</si>
  <si>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</si>
  <si>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</si>
  <si>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</si>
  <si>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</si>
  <si>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</si>
  <si>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</si>
  <si>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</si>
  <si>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</si>
  <si>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</si>
  <si>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</si>
  <si>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</si>
  <si>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</si>
  <si>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</si>
  <si>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</si>
  <si>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</si>
  <si>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</si>
  <si>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</si>
  <si>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</si>
  <si>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</si>
  <si>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</si>
  <si>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</si>
  <si>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</si>
  <si>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</si>
  <si>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</si>
  <si>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</si>
  <si>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</si>
  <si>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</si>
  <si>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</si>
  <si>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</si>
  <si>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</si>
  <si>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</si>
  <si>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</si>
  <si>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</si>
  <si>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</si>
  <si>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</si>
  <si>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</si>
  <si>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</si>
  <si>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</si>
  <si>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</si>
  <si>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</si>
  <si>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</si>
  <si>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</si>
  <si>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</si>
  <si>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</si>
  <si>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</si>
  <si>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</si>
  <si>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</si>
  <si>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</si>
  <si>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</si>
  <si>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</si>
  <si>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</si>
  <si>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</si>
  <si>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</si>
  <si>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</si>
  <si>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</si>
  <si>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</si>
  <si>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</si>
  <si>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</si>
  <si>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</si>
  <si>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</si>
  <si>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</si>
  <si>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</si>
  <si>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</si>
  <si>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</si>
  <si>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</si>
  <si>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</si>
  <si>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</si>
  <si>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</si>
  <si>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</si>
  <si>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</si>
  <si>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</si>
  <si>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</si>
  <si>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</si>
  <si>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</si>
  <si>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</si>
  <si>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</si>
  <si>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</si>
  <si>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</si>
  <si>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</si>
  <si>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</si>
  <si>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</si>
  <si>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</si>
  <si>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</si>
  <si>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</si>
  <si>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</si>
  <si>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</si>
  <si>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</si>
  <si>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</si>
  <si>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</si>
  <si>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</si>
  <si>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</si>
  <si>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</si>
  <si>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</si>
  <si>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</si>
  <si>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</si>
  <si>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</si>
  <si>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</si>
  <si>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</si>
  <si>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</si>
  <si>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</si>
  <si>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</si>
  <si>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</si>
  <si>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</si>
  <si>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</si>
  <si>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</si>
  <si>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</si>
  <si>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</si>
  <si>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</si>
  <si>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</si>
  <si>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</si>
  <si>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</si>
  <si>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</si>
  <si>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</si>
  <si>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</si>
  <si>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</si>
  <si>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</si>
  <si>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</si>
  <si>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</si>
  <si>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</si>
  <si>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</si>
  <si>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</si>
  <si>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</si>
  <si>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</si>
  <si>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</si>
  <si>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</si>
  <si>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</si>
  <si>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</si>
  <si>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</si>
  <si>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</si>
  <si>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</si>
  <si>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</si>
  <si>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</si>
  <si>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</si>
  <si>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</si>
  <si>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</si>
  <si>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</si>
  <si>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</si>
  <si>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</si>
  <si>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</si>
  <si>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</si>
  <si>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</si>
  <si>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</si>
  <si>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</si>
  <si>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</si>
  <si>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</si>
  <si>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</si>
  <si>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</si>
  <si>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</si>
  <si>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</si>
  <si>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</si>
  <si>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</si>
  <si>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</si>
  <si>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</si>
  <si>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</si>
  <si>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</si>
  <si>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</si>
  <si>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</si>
  <si>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</si>
  <si>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</si>
  <si>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</si>
  <si>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</si>
  <si>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</si>
  <si>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</si>
  <si>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</si>
  <si>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</si>
  <si>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</si>
  <si>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</si>
  <si>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</si>
  <si>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</si>
  <si>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</si>
  <si>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</si>
  <si>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</si>
  <si>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</si>
  <si>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</si>
  <si>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</si>
  <si>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</si>
  <si>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</si>
  <si>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</si>
  <si>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</si>
  <si>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</si>
  <si>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</si>
  <si>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</si>
  <si>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</si>
  <si>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</si>
  <si>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</si>
  <si>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</si>
  <si>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</si>
  <si>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</si>
  <si>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</si>
  <si>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</si>
  <si>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</si>
  <si>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</si>
  <si>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</si>
  <si>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</si>
  <si>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</si>
  <si>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</si>
  <si>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</si>
  <si>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</si>
  <si>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</si>
  <si>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</si>
  <si>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</si>
  <si>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</si>
  <si>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</si>
  <si>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</si>
  <si>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</si>
  <si>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</si>
  <si>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</si>
  <si>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</si>
  <si>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</si>
  <si>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</si>
  <si>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</si>
  <si>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</si>
  <si>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</si>
  <si>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</si>
  <si>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</si>
  <si>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</si>
  <si>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</si>
  <si>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</si>
  <si>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</si>
  <si>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</si>
  <si>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</si>
  <si>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</si>
  <si>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</si>
  <si>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</si>
  <si>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</si>
  <si>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</si>
  <si>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</si>
  <si>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</si>
  <si>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</si>
  <si>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</si>
  <si>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</si>
  <si>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</si>
  <si>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</si>
  <si>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</si>
  <si>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</si>
  <si>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</si>
  <si>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</si>
  <si>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</si>
  <si>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</si>
  <si>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</si>
  <si>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</si>
  <si>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</si>
  <si>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</si>
  <si>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</si>
  <si>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</si>
  <si>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</si>
  <si>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</si>
  <si>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</si>
  <si>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</si>
  <si>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</si>
  <si>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</si>
  <si>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</si>
  <si>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</si>
  <si>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</si>
  <si>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</si>
  <si>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</si>
  <si>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</si>
  <si>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</si>
  <si>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</si>
  <si>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</si>
  <si>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</si>
  <si>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</si>
  <si>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</si>
  <si>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</si>
  <si>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</si>
  <si>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</si>
  <si>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</si>
  <si>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</si>
  <si>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</si>
  <si>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</si>
  <si>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</si>
  <si>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</si>
  <si>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</si>
  <si>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</si>
  <si>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</si>
  <si>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</si>
  <si>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</si>
  <si>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</si>
  <si>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</si>
  <si>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</si>
  <si>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</si>
  <si>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</si>
  <si>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</si>
  <si>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</si>
  <si>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</si>
  <si>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</si>
  <si>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</si>
  <si>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</si>
  <si>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</si>
  <si>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</si>
  <si>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</si>
  <si>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</si>
  <si>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</si>
  <si>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</si>
  <si>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</si>
  <si>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</si>
  <si>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</si>
  <si>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</si>
  <si>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</si>
  <si>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</si>
  <si>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</si>
  <si>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</si>
  <si>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</si>
  <si>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</si>
  <si>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</si>
  <si>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</si>
  <si>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</si>
  <si>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</si>
  <si>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</si>
  <si>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</si>
  <si>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</si>
  <si>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</si>
  <si>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</si>
  <si>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</si>
  <si>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</si>
  <si>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</si>
  <si>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</si>
  <si>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</si>
  <si>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</si>
  <si>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</si>
  <si>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</si>
  <si>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</si>
  <si>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</si>
  <si>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</si>
  <si>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</si>
  <si>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</si>
  <si>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</si>
  <si>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</si>
  <si>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</si>
  <si>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</si>
  <si>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</si>
  <si>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</si>
  <si>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</si>
  <si>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</si>
  <si>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</si>
  <si>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</si>
  <si>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</si>
  <si>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</si>
  <si>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</si>
  <si>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</si>
  <si>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</si>
  <si>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</si>
  <si>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</si>
  <si>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</si>
  <si>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</si>
  <si>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</si>
  <si>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</si>
  <si>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</si>
  <si>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</si>
  <si>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</si>
  <si>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</si>
  <si>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</si>
  <si>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</si>
  <si>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</si>
  <si>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</si>
  <si>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</si>
  <si>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</si>
  <si>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</si>
  <si>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</si>
  <si>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</si>
  <si>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</si>
  <si>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</si>
  <si>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</si>
  <si>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</si>
  <si>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</si>
  <si>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</si>
  <si>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</si>
  <si>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</si>
  <si>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</si>
  <si>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</si>
  <si>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</si>
  <si>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</si>
  <si>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</si>
  <si>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</si>
  <si>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</si>
  <si>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</si>
  <si>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</si>
  <si>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</si>
  <si>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</si>
  <si>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</si>
  <si>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</si>
  <si>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</si>
  <si>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</si>
  <si>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</si>
  <si>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</si>
  <si>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</si>
  <si>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</si>
  <si>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</si>
  <si>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</si>
  <si>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</si>
  <si>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</si>
  <si>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</si>
  <si>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</si>
  <si>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</si>
  <si>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</si>
  <si>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</si>
  <si>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</si>
  <si>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</si>
  <si>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</si>
  <si>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</si>
  <si>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</si>
  <si>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</si>
  <si>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</si>
  <si>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</si>
  <si>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</si>
  <si>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</si>
  <si>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</si>
  <si>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</si>
  <si>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</si>
  <si>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</si>
  <si>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</si>
  <si>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</si>
  <si>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</si>
  <si>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</si>
  <si>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</si>
  <si>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</si>
  <si>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</si>
  <si>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</si>
  <si>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</si>
  <si>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</si>
  <si>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</si>
  <si>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</si>
  <si>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</si>
  <si>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</si>
  <si>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</si>
  <si>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</si>
  <si>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</si>
  <si>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</si>
  <si>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</si>
  <si>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</si>
  <si>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</si>
  <si>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</si>
  <si>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</si>
  <si>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</si>
  <si>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</si>
  <si>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</si>
  <si>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</si>
  <si>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</si>
  <si>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</si>
  <si>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</si>
  <si>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</si>
  <si>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</si>
  <si>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</si>
  <si>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</si>
  <si>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</si>
  <si>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</si>
  <si>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</si>
  <si>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</si>
  <si>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</si>
  <si>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</si>
  <si>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</si>
  <si>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</si>
  <si>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</si>
  <si>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</si>
  <si>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</si>
  <si>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</si>
  <si>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</si>
  <si>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</si>
  <si>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</si>
  <si>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</si>
  <si>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</si>
  <si>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</si>
  <si>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</si>
  <si>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</si>
  <si>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</si>
  <si>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</si>
  <si>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</si>
  <si>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</si>
  <si>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</si>
  <si>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</si>
  <si>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</si>
  <si>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</si>
  <si>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</si>
  <si>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</si>
  <si>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</si>
  <si>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</si>
  <si>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</si>
  <si>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</si>
  <si>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</si>
  <si>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</si>
  <si>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</si>
  <si>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</si>
  <si>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</si>
  <si>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</si>
  <si>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</si>
  <si>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</si>
  <si>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</si>
  <si>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</si>
  <si>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</si>
  <si>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</si>
  <si>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</si>
  <si>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</si>
  <si>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</si>
  <si>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</si>
  <si>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</si>
  <si>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</si>
  <si>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</si>
  <si>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</si>
  <si>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</si>
  <si>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</si>
  <si>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</si>
  <si>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</si>
  <si>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</si>
  <si>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</si>
  <si>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</si>
  <si>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</si>
  <si>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</si>
  <si>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</si>
  <si>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</si>
  <si>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</si>
  <si>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</si>
  <si>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</si>
  <si>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</si>
  <si>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</si>
  <si>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</si>
  <si>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</si>
  <si>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</si>
  <si>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</si>
  <si>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</si>
  <si>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</si>
  <si>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</si>
  <si>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</si>
  <si>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</si>
  <si>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</si>
  <si>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</si>
  <si>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</si>
  <si>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</si>
  <si>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</si>
  <si>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</si>
  <si>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</si>
  <si>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</si>
  <si>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</si>
  <si>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</si>
  <si>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</si>
  <si>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</si>
  <si>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</si>
  <si>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</si>
  <si>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</si>
  <si>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</si>
  <si>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</si>
  <si>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</si>
  <si>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</si>
  <si>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</si>
  <si>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</si>
  <si>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</si>
  <si>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</si>
  <si>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</si>
  <si>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</si>
  <si>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</si>
  <si>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</si>
  <si>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</si>
  <si>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</si>
  <si>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</si>
  <si>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</si>
  <si>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</si>
  <si>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</si>
  <si>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</si>
  <si>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</si>
  <si>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</si>
  <si>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</si>
  <si>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</si>
  <si>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</si>
  <si>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</si>
  <si>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</si>
  <si>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</si>
  <si>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</si>
  <si>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</si>
  <si>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</si>
  <si>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</si>
  <si>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</si>
  <si>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</si>
  <si>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</si>
  <si>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</si>
  <si>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</si>
  <si>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</si>
  <si>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</si>
  <si>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</si>
  <si>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</si>
  <si>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</si>
  <si>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</si>
  <si>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</si>
  <si>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</si>
  <si>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</si>
  <si>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</si>
  <si>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</si>
  <si>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</si>
  <si>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</si>
  <si>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</si>
  <si>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</si>
  <si>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</si>
  <si>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</si>
  <si>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</si>
  <si>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</si>
  <si>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</si>
  <si>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</si>
  <si>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</si>
  <si>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</si>
  <si>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</si>
  <si>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</si>
  <si>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</si>
  <si>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</si>
  <si>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</si>
  <si>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</si>
  <si>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</si>
  <si>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</si>
  <si>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</si>
  <si>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</si>
  <si>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</si>
  <si>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</si>
  <si>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</si>
  <si>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</si>
  <si>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</si>
  <si>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</si>
  <si>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</si>
  <si>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</si>
  <si>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</si>
  <si>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</si>
  <si>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</si>
  <si>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</si>
  <si>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</si>
  <si>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</si>
  <si>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</si>
  <si>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</si>
  <si>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</si>
  <si>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</si>
  <si>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</si>
  <si>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</si>
  <si>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</si>
  <si>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</si>
  <si>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</si>
  <si>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</si>
  <si>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</si>
  <si>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</si>
  <si>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</si>
  <si>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</si>
  <si>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</si>
  <si>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</si>
  <si>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</si>
  <si>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</si>
  <si>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</si>
  <si>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</si>
  <si>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</si>
  <si>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</si>
  <si>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</si>
  <si>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</si>
  <si>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</si>
  <si>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</si>
  <si>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</si>
  <si>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</si>
  <si>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</si>
  <si>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</si>
  <si>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</si>
  <si>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</si>
  <si>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</si>
  <si>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</si>
  <si>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</si>
  <si>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</si>
  <si>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</si>
  <si>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</si>
  <si>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</si>
  <si>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</si>
  <si>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</si>
  <si>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</si>
  <si>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</si>
  <si>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</si>
  <si>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</si>
  <si>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</si>
  <si>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</si>
  <si>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</si>
  <si>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</si>
  <si>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</si>
  <si>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</si>
  <si>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</si>
  <si>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</si>
  <si>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</si>
  <si>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</si>
  <si>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</si>
  <si>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</si>
  <si>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</si>
  <si>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</si>
  <si>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</si>
  <si>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</si>
  <si>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</si>
  <si>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</si>
  <si>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</si>
  <si>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</si>
  <si>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</si>
  <si>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</si>
  <si>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</si>
  <si>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</si>
  <si>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</si>
  <si>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</si>
  <si>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</si>
  <si>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</si>
  <si>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</si>
  <si>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</si>
  <si>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</si>
  <si>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</si>
  <si>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</si>
  <si>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</si>
  <si>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</si>
  <si>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</si>
  <si>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</si>
  <si>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</si>
  <si>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</si>
  <si>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</si>
  <si>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</si>
  <si>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</si>
  <si>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</si>
  <si>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</si>
  <si>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</si>
  <si>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</si>
  <si>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</si>
  <si>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</si>
  <si>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</si>
  <si>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</si>
  <si>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</si>
  <si>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</si>
  <si>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</si>
  <si>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</si>
  <si>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</si>
  <si>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</si>
  <si>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</si>
  <si>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</si>
  <si>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</si>
  <si>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</si>
  <si>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</si>
  <si>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</si>
  <si>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</si>
  <si>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</si>
  <si>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</si>
  <si>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</si>
  <si>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</si>
  <si>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</si>
  <si>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</si>
  <si>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</si>
  <si>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</si>
  <si>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</si>
  <si>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</si>
  <si>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</si>
  <si>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</si>
  <si>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</si>
  <si>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</si>
  <si>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</si>
  <si>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</si>
  <si>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</si>
  <si>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</si>
  <si>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</si>
  <si>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</si>
  <si>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</si>
  <si>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</si>
  <si>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</si>
  <si>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</si>
  <si>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</si>
  <si>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</si>
  <si>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</si>
  <si>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</si>
  <si>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</si>
  <si>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</si>
  <si>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</si>
  <si>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</si>
  <si>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</si>
  <si>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</si>
  <si>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</si>
  <si>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</si>
  <si>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</si>
  <si>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</si>
  <si>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</si>
  <si>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</si>
  <si>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</si>
  <si>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</si>
  <si>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</si>
  <si>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</si>
  <si>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</si>
  <si>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</si>
  <si>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</si>
  <si>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</si>
  <si>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</si>
  <si>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</si>
  <si>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</si>
  <si>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</si>
  <si>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</si>
  <si>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</si>
  <si>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</si>
  <si>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</si>
  <si>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</si>
  <si>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</si>
  <si>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</si>
  <si>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</si>
  <si>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</si>
  <si>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</si>
  <si>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</si>
  <si>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</si>
  <si>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</si>
  <si>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</si>
  <si>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</si>
  <si>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</si>
  <si>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</si>
  <si>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</si>
  <si>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</si>
  <si>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</si>
  <si>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</si>
  <si>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</si>
  <si>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</si>
  <si>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</si>
  <si>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</si>
  <si>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</si>
  <si>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</si>
  <si>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</si>
  <si>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</si>
  <si>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</si>
  <si>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</si>
  <si>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</si>
  <si>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</si>
  <si>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</si>
  <si>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</si>
  <si>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</si>
  <si>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</si>
  <si>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</si>
  <si>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</si>
  <si>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</si>
  <si>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</si>
  <si>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</si>
  <si>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</si>
  <si>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</si>
  <si>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</si>
  <si>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</si>
  <si>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</si>
  <si>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</si>
  <si>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</si>
  <si>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</si>
  <si>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</si>
  <si>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</si>
  <si>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</si>
  <si>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</si>
  <si>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</si>
  <si>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</si>
  <si>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</si>
  <si>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</si>
  <si>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</si>
  <si>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</si>
  <si>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</si>
  <si>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</si>
  <si>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</si>
  <si>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</si>
  <si>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</si>
  <si>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</si>
  <si>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</si>
  <si>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</si>
  <si>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</si>
  <si>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</si>
  <si>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</si>
  <si>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</si>
  <si>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</si>
  <si>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</si>
  <si>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</si>
  <si>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</si>
  <si>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</si>
  <si>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</si>
  <si>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</si>
  <si>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</si>
  <si>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</si>
  <si>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</si>
  <si>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</si>
  <si>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</si>
  <si>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</si>
  <si>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</si>
  <si>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</si>
  <si>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</si>
  <si>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</si>
  <si>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</si>
  <si>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</si>
  <si>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</si>
  <si>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</si>
  <si>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</si>
  <si>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</si>
  <si>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</si>
  <si>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</si>
  <si>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</si>
  <si>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</si>
  <si>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</si>
  <si>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</si>
  <si>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</si>
  <si>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</si>
  <si>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</si>
  <si>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</si>
  <si>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</si>
  <si>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</si>
  <si>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</si>
  <si>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</si>
  <si>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</si>
  <si>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</si>
  <si>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</si>
  <si>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</si>
  <si>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</si>
  <si>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</si>
  <si>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</si>
  <si>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</si>
  <si>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</si>
  <si>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</si>
  <si>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</si>
  <si>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</si>
  <si>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</si>
  <si>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</si>
  <si>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</si>
  <si>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</si>
  <si>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</si>
  <si>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</si>
  <si>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</si>
  <si>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</si>
  <si>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</si>
  <si>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</si>
  <si>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</si>
  <si>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</si>
  <si>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</si>
  <si>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</si>
  <si>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</si>
  <si>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</si>
  <si>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</si>
  <si>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</si>
  <si>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</si>
  <si>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</si>
  <si>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</si>
  <si>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</si>
  <si>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</si>
  <si>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</si>
  <si>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</si>
  <si>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</si>
  <si>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</si>
  <si>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</si>
  <si>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</si>
  <si>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</si>
  <si>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</si>
  <si>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</si>
  <si>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</si>
  <si>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</si>
  <si>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</si>
  <si>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</si>
  <si>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</si>
  <si>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</si>
  <si>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</si>
  <si>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</si>
  <si>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</si>
  <si>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</si>
  <si>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</si>
  <si>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</si>
  <si>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</si>
  <si>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</si>
  <si>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</si>
  <si>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</si>
  <si>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</si>
  <si>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</si>
  <si>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</si>
  <si>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</si>
  <si>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</si>
  <si>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</si>
  <si>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</si>
  <si>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</si>
  <si>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</si>
  <si>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</si>
  <si>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</si>
  <si>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</si>
  <si>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</si>
  <si>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</si>
  <si>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</si>
  <si>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</si>
  <si>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</si>
  <si>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</si>
  <si>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</si>
  <si>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</si>
  <si>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</si>
  <si>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</si>
  <si>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</si>
  <si>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</si>
  <si>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</si>
  <si>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</si>
  <si>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</si>
  <si>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</si>
  <si>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</si>
  <si>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</si>
  <si>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</si>
  <si>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</si>
  <si>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</si>
  <si>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</si>
  <si>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</si>
  <si>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</si>
  <si>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</si>
  <si>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</si>
  <si>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</si>
  <si>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</si>
  <si>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</si>
  <si>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</si>
  <si>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</si>
  <si>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</si>
  <si>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</si>
  <si>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</si>
  <si>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</si>
  <si>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</si>
  <si>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</si>
  <si>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</si>
  <si>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</si>
  <si>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</si>
  <si>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</si>
  <si>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</si>
  <si>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</si>
  <si>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</si>
  <si>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</si>
  <si>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</si>
  <si>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</si>
  <si>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</si>
  <si>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</si>
  <si>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</si>
  <si>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</si>
  <si>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</si>
  <si>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</si>
  <si>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</si>
  <si>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</si>
  <si>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</si>
  <si>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</si>
  <si>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</si>
  <si>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</si>
  <si>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</si>
  <si>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</si>
  <si>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</si>
  <si>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</si>
  <si>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</si>
  <si>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</si>
  <si>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</si>
  <si>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</si>
  <si>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</si>
  <si>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</si>
  <si>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</si>
  <si>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</si>
  <si>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</si>
  <si>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</si>
  <si>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</si>
  <si>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</si>
  <si>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</si>
  <si>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</si>
  <si>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</si>
  <si>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</si>
  <si>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</si>
  <si>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</si>
  <si>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</si>
  <si>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</si>
  <si>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</si>
  <si>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</si>
  <si>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</si>
  <si>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</si>
  <si>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</si>
  <si>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</si>
  <si>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</si>
  <si>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</si>
  <si>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</si>
  <si>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</si>
  <si>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</si>
  <si>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</si>
  <si>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</si>
  <si>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</si>
  <si>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</si>
  <si>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</si>
  <si>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</si>
  <si>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</si>
  <si>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</si>
  <si>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</si>
  <si>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</si>
  <si>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</si>
  <si>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</si>
  <si>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</si>
  <si>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</si>
  <si>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</si>
  <si>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</si>
  <si>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</si>
  <si>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</si>
  <si>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</si>
  <si>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</si>
  <si>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</si>
  <si>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</si>
  <si>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</si>
  <si>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</si>
  <si>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</si>
  <si>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</si>
  <si>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</si>
  <si>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</si>
  <si>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</si>
  <si>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</si>
  <si>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</si>
  <si>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</si>
  <si>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</si>
  <si>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</si>
  <si>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</si>
  <si>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</si>
  <si>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</si>
  <si>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</si>
  <si>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</si>
  <si>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</si>
  <si>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</si>
  <si>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</si>
  <si>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</si>
  <si>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</si>
  <si>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</si>
  <si>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</si>
  <si>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</si>
  <si>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</si>
  <si>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</si>
  <si>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</si>
  <si>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</si>
  <si>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</si>
  <si>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</si>
  <si>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</si>
  <si>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</si>
  <si>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</si>
  <si>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</si>
  <si>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</si>
  <si>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</si>
  <si>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</si>
  <si>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</si>
  <si>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</si>
  <si>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</si>
  <si>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</si>
  <si>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</si>
  <si>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</si>
  <si>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</si>
  <si>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</si>
  <si>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</si>
  <si>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</si>
  <si>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</si>
  <si>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</si>
  <si>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</si>
  <si>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</si>
  <si>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</si>
  <si>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</si>
  <si>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</si>
  <si>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</si>
  <si>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</si>
  <si>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</si>
  <si>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</si>
  <si>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</si>
  <si>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</si>
  <si>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</si>
  <si>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</si>
  <si>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</si>
  <si>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</si>
  <si>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</si>
  <si>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</si>
  <si>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</si>
  <si>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</si>
  <si>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</si>
  <si>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</si>
  <si>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</si>
  <si>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</si>
  <si>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</si>
  <si>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</si>
  <si>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</si>
  <si>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</si>
  <si>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</si>
  <si>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</si>
  <si>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</si>
  <si>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</si>
  <si>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</si>
  <si>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</si>
  <si>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</si>
  <si>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</si>
  <si>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</si>
  <si>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</si>
  <si>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</si>
  <si>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</si>
  <si>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</si>
  <si>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</si>
  <si>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</si>
  <si>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</si>
  <si>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</si>
  <si>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</si>
  <si>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</si>
  <si>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</si>
  <si>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</si>
  <si>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</si>
  <si>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</si>
  <si>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</si>
  <si>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</si>
  <si>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</si>
  <si>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</si>
  <si>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</si>
  <si>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</si>
  <si>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</si>
  <si>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</si>
  <si>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</si>
  <si>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</si>
  <si>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</si>
  <si>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</si>
  <si>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</si>
  <si>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</si>
  <si>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</si>
  <si>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</si>
  <si>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</si>
  <si>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</si>
  <si>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</si>
  <si>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</si>
  <si>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</si>
  <si>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</si>
  <si>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</si>
  <si>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</si>
  <si>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</si>
  <si>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</si>
  <si>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</si>
  <si>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</si>
  <si>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</si>
  <si>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</si>
  <si>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</si>
  <si>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</si>
  <si>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</si>
  <si>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</si>
  <si>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</si>
  <si>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</si>
  <si>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</si>
  <si>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</si>
  <si>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</si>
  <si>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</si>
  <si>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</si>
  <si>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</si>
  <si>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</si>
  <si>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</si>
  <si>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</si>
  <si>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</si>
  <si>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</si>
  <si>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</si>
  <si>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</si>
  <si>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</si>
  <si>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</si>
  <si>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</si>
  <si>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</si>
  <si>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</si>
  <si>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</si>
  <si>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</si>
  <si>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</si>
  <si>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</si>
  <si>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</si>
  <si>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</si>
  <si>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</si>
  <si>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</si>
  <si>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</si>
  <si>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</si>
  <si>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</si>
  <si>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</si>
  <si>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</si>
  <si>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</si>
  <si>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</si>
  <si>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</si>
  <si>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</si>
  <si>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</si>
  <si>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</si>
  <si>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</si>
  <si>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</si>
  <si>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</si>
  <si>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</si>
  <si>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</si>
  <si>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</si>
  <si>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</si>
  <si>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</si>
  <si>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</si>
  <si>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</si>
  <si>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</si>
  <si>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</si>
  <si>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</si>
  <si>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</si>
  <si>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</si>
  <si>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</si>
  <si>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</si>
  <si>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</si>
  <si>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</si>
  <si>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</si>
  <si>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</si>
  <si>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</si>
  <si>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</si>
  <si>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</si>
  <si>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</si>
  <si>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</si>
  <si>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</si>
  <si>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</si>
  <si>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</si>
  <si>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</si>
  <si>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</si>
  <si>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</si>
  <si>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</si>
  <si>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</si>
  <si>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</si>
  <si>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</si>
  <si>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</si>
  <si>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</si>
  <si>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</si>
  <si>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</si>
  <si>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</si>
  <si>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</si>
  <si>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</si>
  <si>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</si>
  <si>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</si>
  <si>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</si>
  <si>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</si>
  <si>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</si>
  <si>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</si>
  <si>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</si>
  <si>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</si>
  <si>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</si>
  <si>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</si>
  <si>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</si>
  <si>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</si>
  <si>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</si>
  <si>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</si>
  <si>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</si>
  <si>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</si>
  <si>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</si>
  <si>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</si>
  <si>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</si>
  <si>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</si>
  <si>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</si>
  <si>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</si>
  <si>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</si>
  <si>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</si>
  <si>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</si>
  <si>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</si>
  <si>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</si>
  <si>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</si>
  <si>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</si>
  <si>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</si>
  <si>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</si>
  <si>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</si>
  <si>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</si>
  <si>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</si>
  <si>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</si>
  <si>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</si>
  <si>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</si>
  <si>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</si>
  <si>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</si>
  <si>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</si>
  <si>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</si>
  <si>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</si>
  <si>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</si>
  <si>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</si>
  <si>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</si>
  <si>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</si>
  <si>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</si>
  <si>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</si>
  <si>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</si>
  <si>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</si>
  <si>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</si>
  <si>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</si>
  <si>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</si>
  <si>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</si>
  <si>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</si>
  <si>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</si>
  <si>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</si>
  <si>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</si>
  <si>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</si>
  <si>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</si>
  <si>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</si>
  <si>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</si>
  <si>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</si>
  <si>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</si>
  <si>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</si>
  <si>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</si>
  <si>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</si>
  <si>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</si>
  <si>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</si>
  <si>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</si>
  <si>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</si>
  <si>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</si>
  <si>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</si>
  <si>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</si>
  <si>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</si>
  <si>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</si>
  <si>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</si>
  <si>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</si>
  <si>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</si>
  <si>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</si>
  <si>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</si>
  <si>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</si>
  <si>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</si>
  <si>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</si>
  <si>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</si>
  <si>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</si>
  <si>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</si>
  <si>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</si>
  <si>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</si>
  <si>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</si>
  <si>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</si>
  <si>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</si>
  <si>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</si>
  <si>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</si>
  <si>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</si>
  <si>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</si>
  <si>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</si>
  <si>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</si>
  <si>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</si>
  <si>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</si>
  <si>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</si>
  <si>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</si>
  <si>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</si>
  <si>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</si>
  <si>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</si>
  <si>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</si>
  <si>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</si>
  <si>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</si>
  <si>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</si>
  <si>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</si>
  <si>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</si>
  <si>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</si>
  <si>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</si>
  <si>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</si>
  <si>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</si>
  <si>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</si>
  <si>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</si>
  <si>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</si>
  <si>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</si>
  <si>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</si>
  <si>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</si>
  <si>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</si>
  <si>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</si>
  <si>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</si>
  <si>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</si>
  <si>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</si>
  <si>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</si>
  <si>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</si>
  <si>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</si>
  <si>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</si>
  <si>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</si>
  <si>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</si>
  <si>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</si>
  <si>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</si>
  <si>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</si>
  <si>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</si>
  <si>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</si>
  <si>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</si>
  <si>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</si>
  <si>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</si>
  <si>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</si>
  <si>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</si>
  <si>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</si>
  <si>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</si>
  <si>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</si>
  <si>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</si>
  <si>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</si>
  <si>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</si>
  <si>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</si>
  <si>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</si>
  <si>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</si>
  <si>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</si>
  <si>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</si>
  <si>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</si>
  <si>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</si>
  <si>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</si>
  <si>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</si>
  <si>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</si>
  <si>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</si>
  <si>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</si>
  <si>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</si>
  <si>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</si>
  <si>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</si>
  <si>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</si>
  <si>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</si>
  <si>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</si>
  <si>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</si>
  <si>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</si>
  <si>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</si>
  <si>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</si>
  <si>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</si>
  <si>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</si>
  <si>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</si>
  <si>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</si>
  <si>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</si>
  <si>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</si>
  <si>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</si>
  <si>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</si>
  <si>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</si>
  <si>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</si>
  <si>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</si>
  <si>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</si>
  <si>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</si>
  <si>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</si>
  <si>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</si>
  <si>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</si>
  <si>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</si>
  <si>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</si>
  <si>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</si>
  <si>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</si>
  <si>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</si>
  <si>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</si>
  <si>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</si>
  <si>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</si>
  <si>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</si>
  <si>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</si>
  <si>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</si>
  <si>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</si>
  <si>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</si>
  <si>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</si>
  <si>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</si>
  <si>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</si>
  <si>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</si>
  <si>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</si>
  <si>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</si>
  <si>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</si>
  <si>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</si>
  <si>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</si>
  <si>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</si>
  <si>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</si>
  <si>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</si>
  <si>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</si>
  <si>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</si>
  <si>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</si>
  <si>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</si>
  <si>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</si>
  <si>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</si>
  <si>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</si>
  <si>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</si>
  <si>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</si>
  <si>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</si>
  <si>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</si>
  <si>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</si>
  <si>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</si>
  <si>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</si>
  <si>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</si>
  <si>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</si>
  <si>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</si>
  <si>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</si>
  <si>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</si>
  <si>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</si>
  <si>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</si>
  <si>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</si>
  <si>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</si>
  <si>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</si>
  <si>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</si>
  <si>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</si>
  <si>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</si>
  <si>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</si>
  <si>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</si>
  <si>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</si>
  <si>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</si>
  <si>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</si>
  <si>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</si>
  <si>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</si>
  <si>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</si>
  <si>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</si>
  <si>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</si>
  <si>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</si>
  <si>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</si>
  <si>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</si>
  <si>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</si>
  <si>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</si>
  <si>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</si>
  <si>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</si>
  <si>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</si>
  <si>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</si>
  <si>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</si>
  <si>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</si>
  <si>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</si>
  <si>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</si>
  <si>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</si>
  <si>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</si>
  <si>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</si>
  <si>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</si>
  <si>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</si>
  <si>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</si>
  <si>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</si>
  <si>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</si>
  <si>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</si>
  <si>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</si>
  <si>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</si>
  <si>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</si>
  <si>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</si>
  <si>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</si>
  <si>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</si>
  <si>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</si>
  <si>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</si>
  <si>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</si>
  <si>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</si>
  <si>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</si>
  <si>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</si>
  <si>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</si>
  <si>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</si>
  <si>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</si>
  <si>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</si>
  <si>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</si>
  <si>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</si>
  <si>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</si>
  <si>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</si>
  <si>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</si>
  <si>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</si>
  <si>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</si>
  <si>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</si>
  <si>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</si>
  <si>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</si>
  <si>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</si>
  <si>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</si>
  <si>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</si>
  <si>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</si>
  <si>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</si>
  <si>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</si>
  <si>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</si>
  <si>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</si>
  <si>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</si>
  <si>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</si>
  <si>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</si>
  <si>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</si>
  <si>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</si>
  <si>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</si>
  <si>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</si>
  <si>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</si>
  <si>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</si>
  <si>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</si>
  <si>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</si>
  <si>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</si>
  <si>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</si>
  <si>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</si>
  <si>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</si>
  <si>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</si>
  <si>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</si>
  <si>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</si>
  <si>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</si>
  <si>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</si>
  <si>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</si>
  <si>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</si>
  <si>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</si>
  <si>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</si>
  <si>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</si>
  <si>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</si>
  <si>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</si>
  <si>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</si>
  <si>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</si>
  <si>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</si>
  <si>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</si>
  <si>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</si>
  <si>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</si>
  <si>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</si>
  <si>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</si>
  <si>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</si>
  <si>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</si>
  <si>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</si>
  <si>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</si>
  <si>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</si>
  <si>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</si>
  <si>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</si>
  <si>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</si>
  <si>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</si>
  <si>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</si>
  <si>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</si>
  <si>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</si>
  <si>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</si>
  <si>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</si>
  <si>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</si>
  <si>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</si>
  <si>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</si>
  <si>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</si>
  <si>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</si>
  <si>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</si>
  <si>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</si>
  <si>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</si>
  <si>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</si>
  <si>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</si>
  <si>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</si>
  <si>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</si>
  <si>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</si>
  <si>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</si>
  <si>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</si>
  <si>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</si>
  <si>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</si>
  <si>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</si>
  <si>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</si>
  <si>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</si>
  <si>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</si>
  <si>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</si>
  <si>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</si>
  <si>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</si>
  <si>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</si>
  <si>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</si>
  <si>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</si>
  <si>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</si>
  <si>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</si>
  <si>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</si>
  <si>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</si>
  <si>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</si>
  <si>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</si>
  <si>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</si>
  <si>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</si>
  <si>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</si>
  <si>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</si>
  <si>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</si>
  <si>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</si>
  <si>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</si>
  <si>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</si>
  <si>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</si>
  <si>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</si>
  <si>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</si>
  <si>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</si>
  <si>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</si>
  <si>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</si>
  <si>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</si>
  <si>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</si>
  <si>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</si>
  <si>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</si>
  <si>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</si>
  <si>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</si>
  <si>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</si>
  <si>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</si>
  <si>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</si>
  <si>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</si>
  <si>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</si>
  <si>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</si>
  <si>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</si>
  <si>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</si>
  <si>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</si>
  <si>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</si>
  <si>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</si>
  <si>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</si>
  <si>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</si>
  <si>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</si>
  <si>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</si>
  <si>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</si>
  <si>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</si>
  <si>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</si>
  <si>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</si>
  <si>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</si>
  <si>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</si>
  <si>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</si>
  <si>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</si>
  <si>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</si>
  <si>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</si>
  <si>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</si>
  <si>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</si>
  <si>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</si>
  <si>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</si>
  <si>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</si>
  <si>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</si>
  <si>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</si>
  <si>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</si>
  <si>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</si>
  <si>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</si>
  <si>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</si>
  <si>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</si>
  <si>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</si>
  <si>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</si>
  <si>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</si>
  <si>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</si>
  <si>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</si>
  <si>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</si>
  <si>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</si>
  <si>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</si>
  <si>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</si>
  <si>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</si>
  <si>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</si>
  <si>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</si>
  <si>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</si>
  <si>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</si>
  <si>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</si>
  <si>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</si>
  <si>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</si>
  <si>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</si>
  <si>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</si>
  <si>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</si>
  <si>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</si>
  <si>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</si>
  <si>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</si>
  <si>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</si>
  <si>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</si>
  <si>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</si>
  <si>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</si>
  <si>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</si>
  <si>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</si>
  <si>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</si>
  <si>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</si>
  <si>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</si>
  <si>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</si>
  <si>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</si>
  <si>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</si>
  <si>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</si>
  <si>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</si>
  <si>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</si>
  <si>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</si>
  <si>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</si>
  <si>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</si>
  <si>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</si>
  <si>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</si>
  <si>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</si>
  <si>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</si>
  <si>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</si>
  <si>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</si>
  <si>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</si>
  <si>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</si>
  <si>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</si>
  <si>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</si>
  <si>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</si>
  <si>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</si>
  <si>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</si>
  <si>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</si>
  <si>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</si>
  <si>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</si>
  <si>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</si>
  <si>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</si>
  <si>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</si>
  <si>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</si>
  <si>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</si>
  <si>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</si>
  <si>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</si>
  <si>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</si>
  <si>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</si>
  <si>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</si>
  <si>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</si>
  <si>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</si>
  <si>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</si>
  <si>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</si>
  <si>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</si>
  <si>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</si>
  <si>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</si>
  <si>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</si>
  <si>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</si>
  <si>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</si>
  <si>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</si>
  <si>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</si>
  <si>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</si>
  <si>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</si>
  <si>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</si>
  <si>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</si>
  <si>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</si>
  <si>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</si>
  <si>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</si>
  <si>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</si>
  <si>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</si>
  <si>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</si>
  <si>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</si>
  <si>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</si>
  <si>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</si>
  <si>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</si>
  <si>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</si>
  <si>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</si>
  <si>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</si>
  <si>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</si>
  <si>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</si>
  <si>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</si>
  <si>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</si>
  <si>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</si>
  <si>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</si>
  <si>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</si>
  <si>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</si>
  <si>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</si>
  <si>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</si>
  <si>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</si>
  <si>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</si>
  <si>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</si>
  <si>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</si>
  <si>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</si>
  <si>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</si>
  <si>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</si>
  <si>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</si>
  <si>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</si>
  <si>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</si>
  <si>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</si>
  <si>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</si>
  <si>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</si>
  <si>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</si>
  <si>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</si>
  <si>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</si>
  <si>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</si>
  <si>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</si>
  <si>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</si>
  <si>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</si>
  <si>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</si>
  <si>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</si>
  <si>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</si>
  <si>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</si>
  <si>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</si>
  <si>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</si>
  <si>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</si>
  <si>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</si>
  <si>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</si>
  <si>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</si>
  <si>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</si>
  <si>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</si>
  <si>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</si>
  <si>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</si>
  <si>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</si>
  <si>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</si>
  <si>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</si>
  <si>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</si>
  <si>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</si>
  <si>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</si>
  <si>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</si>
  <si>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</si>
  <si>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</si>
  <si>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</si>
  <si>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</si>
  <si>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</si>
  <si>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</si>
  <si>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</si>
  <si>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</si>
  <si>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</si>
  <si>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</si>
  <si>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</si>
  <si>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</si>
  <si>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</si>
  <si>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</si>
  <si>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</si>
  <si>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</si>
  <si>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</si>
  <si>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</si>
  <si>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</si>
  <si>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</si>
  <si>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</si>
  <si>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</si>
  <si>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</si>
  <si>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</si>
  <si>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</si>
  <si>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</si>
  <si>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</si>
  <si>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</si>
  <si>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</si>
  <si>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</si>
  <si>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</si>
  <si>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</si>
  <si>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</si>
  <si>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</si>
  <si>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</si>
  <si>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</si>
  <si>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</si>
  <si>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</si>
  <si>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</si>
  <si>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</si>
  <si>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</si>
  <si>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</si>
  <si>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</si>
  <si>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</si>
  <si>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</si>
  <si>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</si>
  <si>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</si>
  <si>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</si>
  <si>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</si>
  <si>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</si>
  <si>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</si>
  <si>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</si>
  <si>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</si>
  <si>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</si>
  <si>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</si>
  <si>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</si>
  <si>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</si>
  <si>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</si>
  <si>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</si>
  <si>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</si>
  <si>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</si>
  <si>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</si>
  <si>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</si>
  <si>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</si>
  <si>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</si>
  <si>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</si>
  <si>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</si>
  <si>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</si>
  <si>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</si>
  <si>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</si>
  <si>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</si>
  <si>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</si>
  <si>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</si>
  <si>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</si>
  <si>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</si>
  <si>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</si>
  <si>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</si>
  <si>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</si>
  <si>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</si>
  <si>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</si>
  <si>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</si>
  <si>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</si>
  <si>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</si>
  <si>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</si>
  <si>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</si>
  <si>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</si>
  <si>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</si>
  <si>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</si>
  <si>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</si>
  <si>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</si>
  <si>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</si>
  <si>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</si>
  <si>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</si>
  <si>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</si>
  <si>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</si>
  <si>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</si>
  <si>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</si>
  <si>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</si>
  <si>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</si>
  <si>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</si>
  <si>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</si>
  <si>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</si>
  <si>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</si>
  <si>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</si>
  <si>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</si>
  <si>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</si>
  <si>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</si>
  <si>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</si>
  <si>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</si>
  <si>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</si>
  <si>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</si>
  <si>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</si>
  <si>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</si>
  <si>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</si>
  <si>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</si>
  <si>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</si>
  <si>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</si>
  <si>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</si>
  <si>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</si>
  <si>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</si>
  <si>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</si>
  <si>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</si>
  <si>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</si>
  <si>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</si>
  <si>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</si>
  <si>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</si>
  <si>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</si>
  <si>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</si>
  <si>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</si>
  <si>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</si>
  <si>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</si>
  <si>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</si>
  <si>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</si>
  <si>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</si>
  <si>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</si>
  <si>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</si>
  <si>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</si>
  <si>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</si>
  <si>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</si>
  <si>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</si>
  <si>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</si>
  <si>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</si>
  <si>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</si>
  <si>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</si>
  <si>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</si>
  <si>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</si>
  <si>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</si>
  <si>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</si>
  <si>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</si>
  <si>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</si>
  <si>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</si>
  <si>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</si>
  <si>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</si>
  <si>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</si>
  <si>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</si>
  <si>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</si>
  <si>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</si>
  <si>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</si>
  <si>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</si>
  <si>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</si>
  <si>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</si>
  <si>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</si>
  <si>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</si>
  <si>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</si>
  <si>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</si>
  <si>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</si>
  <si>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</si>
  <si>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</si>
  <si>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</si>
  <si>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</si>
  <si>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</si>
  <si>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</si>
  <si>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</si>
  <si>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</si>
  <si>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</si>
  <si>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</si>
  <si>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</si>
  <si>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</si>
  <si>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</si>
  <si>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</si>
  <si>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</si>
  <si>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</si>
  <si>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</si>
  <si>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</si>
  <si>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</si>
  <si>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</si>
  <si>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</si>
  <si>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</si>
  <si>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</si>
  <si>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</si>
  <si>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</si>
  <si>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</si>
  <si>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</si>
  <si>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</si>
  <si>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</si>
  <si>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</si>
  <si>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</si>
  <si>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</si>
  <si>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</si>
  <si>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</si>
  <si>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</si>
  <si>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</si>
  <si>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</si>
  <si>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</si>
  <si>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</si>
  <si>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</si>
  <si>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</si>
  <si>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</si>
  <si>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</si>
  <si>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</si>
  <si>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</si>
  <si>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</si>
  <si>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</si>
  <si>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</si>
  <si>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</si>
  <si>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</si>
  <si>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</si>
  <si>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</si>
  <si>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</si>
  <si>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</si>
  <si>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</si>
  <si>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</si>
  <si>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</si>
  <si>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</si>
  <si>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</si>
  <si>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</si>
  <si>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</si>
  <si>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</si>
  <si>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</si>
  <si>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</si>
  <si>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</si>
  <si>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</si>
  <si>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</si>
  <si>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</si>
  <si>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</si>
  <si>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</si>
  <si>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</si>
  <si>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</si>
  <si>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</si>
  <si>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</si>
  <si>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</si>
  <si>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</si>
  <si>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</si>
  <si>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</si>
  <si>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</si>
  <si>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</si>
  <si>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</si>
  <si>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</si>
  <si>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</si>
  <si>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</si>
  <si>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</si>
  <si>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</si>
  <si>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</si>
  <si>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</si>
  <si>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</si>
  <si>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</si>
  <si>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</si>
  <si>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</si>
  <si>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</si>
  <si>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</si>
  <si>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</si>
  <si>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</si>
  <si>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</si>
  <si>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</si>
  <si>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</si>
  <si>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</si>
  <si>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</si>
  <si>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</si>
  <si>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</si>
  <si>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</si>
  <si>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</si>
  <si>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</si>
  <si>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</si>
  <si>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</si>
  <si>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</si>
  <si>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</si>
  <si>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</si>
  <si>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</si>
  <si>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</si>
  <si>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</si>
  <si>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</si>
  <si>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</si>
  <si>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</si>
  <si>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</si>
  <si>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</si>
  <si>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</si>
  <si>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</si>
  <si>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</si>
  <si>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</si>
  <si>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</si>
  <si>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</si>
  <si>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</si>
  <si>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</si>
  <si>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</si>
  <si>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</si>
  <si>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</si>
  <si>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</si>
  <si>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</si>
  <si>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</si>
  <si>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</si>
  <si>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</si>
  <si>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</si>
  <si>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</si>
  <si>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</si>
  <si>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</si>
  <si>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</si>
  <si>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</si>
  <si>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</si>
  <si>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</si>
  <si>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</si>
  <si>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</si>
  <si>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</si>
  <si>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</si>
  <si>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</si>
  <si>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</si>
  <si>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</si>
  <si>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</si>
  <si>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</si>
  <si>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</si>
  <si>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</si>
  <si>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</si>
  <si>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</si>
  <si>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</si>
  <si>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</si>
  <si>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</si>
  <si>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</si>
  <si>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</si>
  <si>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</si>
  <si>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</si>
  <si>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</si>
  <si>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</si>
  <si>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</si>
  <si>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</si>
  <si>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</si>
  <si>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</si>
  <si>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</si>
  <si>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</si>
  <si>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</si>
  <si>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</si>
  <si>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</si>
  <si>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</si>
  <si>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</si>
  <si>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</si>
  <si>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</si>
  <si>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</si>
  <si>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</si>
  <si>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</si>
  <si>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</si>
  <si>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</si>
  <si>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</si>
  <si>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</si>
  <si>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</si>
  <si>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</si>
  <si>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</si>
  <si>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</si>
  <si>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</si>
  <si>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</si>
  <si>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</si>
  <si>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</si>
  <si>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</si>
  <si>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</si>
  <si>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</si>
  <si>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</si>
  <si>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</si>
  <si>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</si>
  <si>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</si>
  <si>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</si>
  <si>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</si>
  <si>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</si>
  <si>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</si>
  <si>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</si>
  <si>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</si>
  <si>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</si>
  <si>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</si>
  <si>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</si>
  <si>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</si>
  <si>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</si>
  <si>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</si>
  <si>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</si>
  <si>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</si>
  <si>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</si>
  <si>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</si>
  <si>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</si>
  <si>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</si>
  <si>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</si>
  <si>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</si>
  <si>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</si>
  <si>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</si>
  <si>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</si>
  <si>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</si>
  <si>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</si>
  <si>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</si>
  <si>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</si>
  <si>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</si>
  <si>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</si>
  <si>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</si>
  <si>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</si>
  <si>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</si>
  <si>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</si>
  <si>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</si>
  <si>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</si>
  <si>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</si>
  <si>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</si>
  <si>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</si>
  <si>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</si>
  <si>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</si>
  <si>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</si>
  <si>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</si>
  <si>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</si>
  <si>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</si>
  <si>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</si>
  <si>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</si>
  <si>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</si>
  <si>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</si>
  <si>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</si>
  <si>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</si>
  <si>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</si>
  <si>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</si>
  <si>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</si>
  <si>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</si>
  <si>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</si>
  <si>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</si>
  <si>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</si>
  <si>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</si>
  <si>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</si>
  <si>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</si>
  <si>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</si>
  <si>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</si>
  <si>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</si>
  <si>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</si>
  <si>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</si>
  <si>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</si>
  <si>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</si>
  <si>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</si>
  <si>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</si>
  <si>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</si>
  <si>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</si>
  <si>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</si>
  <si>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</si>
  <si>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</si>
  <si>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</si>
  <si>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</si>
  <si>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</si>
  <si>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</si>
  <si>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</si>
  <si>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</si>
  <si>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</si>
  <si>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</si>
  <si>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</si>
  <si>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</si>
  <si>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</si>
  <si>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</si>
  <si>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</si>
  <si>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</si>
  <si>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</si>
  <si>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</si>
  <si>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</si>
  <si>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</si>
  <si>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</si>
  <si>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</si>
  <si>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</si>
  <si>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</si>
  <si>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</si>
  <si>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</si>
  <si>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</si>
  <si>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</si>
  <si>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</si>
  <si>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</si>
  <si>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</si>
  <si>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</si>
  <si>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</si>
  <si>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</si>
  <si>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</si>
  <si>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</si>
  <si>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</si>
  <si>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</si>
  <si>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</si>
  <si>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</si>
  <si>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</si>
  <si>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</si>
  <si>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</si>
  <si>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</si>
  <si>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</si>
  <si>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</si>
  <si>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</si>
  <si>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</si>
  <si>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</si>
  <si>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</si>
  <si>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</si>
  <si>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</si>
  <si>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</si>
  <si>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</si>
  <si>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</si>
  <si>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</si>
  <si>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</si>
  <si>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</si>
  <si>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</si>
  <si>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</si>
  <si>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</si>
  <si>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</si>
  <si>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</si>
  <si>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</si>
  <si>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</si>
  <si>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</si>
  <si>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</si>
  <si>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</si>
  <si>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</si>
  <si>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</si>
  <si>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</si>
  <si>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</si>
  <si>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</si>
  <si>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</si>
  <si>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</si>
  <si>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</si>
  <si>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</si>
  <si>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</si>
  <si>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</si>
  <si>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</si>
  <si>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</si>
  <si>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</si>
  <si>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</si>
  <si>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</si>
  <si>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</si>
  <si>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</si>
  <si>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</si>
  <si>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</si>
  <si>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</si>
  <si>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</si>
  <si>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</si>
  <si>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</si>
  <si>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</si>
  <si>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</si>
  <si>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</si>
  <si>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</si>
  <si>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</si>
  <si>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</si>
  <si>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</si>
  <si>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</si>
  <si>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</si>
  <si>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</si>
  <si>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</si>
  <si>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</si>
  <si>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</si>
  <si>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</si>
  <si>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</si>
  <si>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</si>
  <si>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</si>
  <si>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</si>
  <si>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</si>
  <si>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</si>
  <si>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</si>
  <si>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</si>
  <si>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</si>
  <si>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</si>
  <si>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</si>
  <si>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</si>
  <si>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</si>
  <si>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</si>
  <si>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</si>
  <si>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</si>
  <si>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</si>
  <si>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</si>
  <si>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</si>
  <si>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</si>
  <si>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</si>
  <si>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</si>
  <si>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</si>
  <si>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</si>
  <si>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</si>
  <si>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</si>
  <si>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</si>
  <si>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</si>
  <si>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</si>
  <si>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</si>
  <si>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</si>
  <si>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</si>
  <si>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</si>
  <si>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</si>
  <si>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</si>
  <si>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</si>
  <si>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</si>
  <si>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</si>
  <si>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</si>
  <si>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</si>
  <si>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</si>
  <si>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</si>
  <si>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</si>
  <si>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</si>
  <si>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</si>
  <si>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</si>
  <si>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</si>
  <si>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</si>
  <si>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</si>
  <si>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</si>
  <si>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</si>
  <si>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</si>
  <si>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</si>
  <si>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</si>
  <si>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</si>
  <si>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</si>
  <si>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</si>
  <si>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</si>
  <si>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</si>
  <si>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</si>
  <si>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</si>
  <si>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</si>
  <si>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</si>
  <si>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</si>
  <si>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</si>
  <si>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</si>
  <si>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</si>
  <si>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</si>
  <si>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</si>
  <si>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</si>
  <si>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</si>
  <si>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</si>
  <si>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</si>
  <si>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</si>
  <si>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</si>
  <si>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</si>
  <si>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</si>
  <si>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</si>
  <si>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</si>
  <si>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</si>
  <si>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</si>
  <si>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</si>
  <si>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</si>
  <si>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</si>
  <si>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</si>
  <si>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</si>
  <si>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</si>
  <si>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</si>
  <si>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</si>
  <si>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</si>
  <si>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</si>
  <si>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</si>
  <si>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</si>
  <si>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</si>
  <si>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</si>
  <si>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</si>
  <si>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</si>
  <si>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</si>
  <si>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</si>
  <si>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</si>
  <si>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</si>
  <si>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</si>
  <si>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</si>
  <si>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</si>
  <si>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</si>
  <si>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</si>
  <si>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</si>
  <si>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</si>
  <si>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</si>
  <si>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</si>
  <si>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</si>
  <si>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</si>
  <si>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</si>
  <si>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</si>
  <si>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</si>
  <si>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</si>
  <si>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</si>
  <si>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</si>
  <si>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</si>
  <si>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</si>
  <si>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</si>
  <si>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</si>
  <si>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</si>
  <si>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</si>
  <si>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</si>
  <si>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</si>
  <si>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</si>
  <si>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</si>
  <si>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</si>
  <si>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</si>
  <si>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</si>
  <si>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</si>
  <si>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</si>
  <si>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</si>
  <si>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</si>
  <si>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</si>
  <si>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</si>
  <si>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</si>
  <si>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</si>
  <si>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</si>
  <si>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</si>
  <si>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</si>
  <si>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</si>
  <si>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</si>
  <si>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</si>
  <si>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</si>
  <si>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</si>
  <si>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</si>
  <si>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</si>
  <si>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</si>
  <si>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</si>
  <si>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</si>
  <si>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</si>
  <si>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</si>
  <si>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</si>
  <si>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</si>
  <si>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</si>
  <si>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</si>
  <si>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</si>
  <si>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</si>
  <si>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</si>
  <si>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</si>
  <si>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</si>
  <si>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</si>
  <si>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</si>
  <si>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</si>
  <si>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</si>
  <si>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</si>
  <si>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</si>
  <si>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</si>
  <si>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</si>
  <si>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</si>
  <si>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</si>
  <si>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</si>
  <si>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</si>
  <si>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</si>
  <si>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</si>
  <si>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</si>
  <si>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</si>
  <si>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</si>
  <si>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</si>
  <si>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</si>
  <si>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</si>
  <si>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</si>
  <si>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</si>
  <si>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</si>
  <si>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</si>
  <si>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</si>
  <si>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</si>
  <si>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</si>
  <si>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</si>
  <si>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</si>
  <si>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</si>
  <si>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</si>
  <si>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</si>
  <si>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</si>
  <si>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</si>
  <si>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</si>
  <si>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</si>
  <si>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</si>
  <si>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</si>
  <si>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</si>
  <si>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</si>
  <si>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</si>
  <si>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</si>
  <si>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</si>
  <si>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</si>
  <si>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</si>
  <si>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</si>
  <si>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</si>
  <si>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</si>
  <si>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</si>
  <si>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</si>
  <si>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</si>
  <si>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</si>
  <si>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</si>
  <si>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</si>
  <si>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</si>
  <si>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</si>
  <si>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</si>
  <si>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</si>
  <si>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</si>
  <si>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</si>
  <si>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</si>
  <si>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</si>
  <si>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</si>
  <si>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</si>
  <si>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</si>
  <si>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</si>
  <si>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</si>
  <si>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</si>
  <si>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</si>
  <si>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</si>
  <si>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</si>
  <si>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</si>
  <si>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</si>
  <si>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</si>
  <si>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</si>
  <si>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</si>
  <si>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</si>
  <si>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</si>
  <si>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</si>
  <si>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</si>
  <si>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</si>
  <si>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</si>
  <si>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</si>
  <si>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</si>
  <si>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</si>
  <si>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</si>
  <si>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</si>
  <si>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</si>
  <si>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</si>
  <si>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</si>
  <si>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</si>
  <si>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</si>
  <si>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</si>
  <si>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</si>
  <si>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</si>
  <si>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</si>
  <si>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</si>
  <si>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</si>
  <si>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</si>
  <si>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</si>
  <si>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</si>
  <si>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</si>
  <si>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</si>
  <si>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</si>
  <si>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</si>
  <si>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</si>
  <si>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</si>
  <si>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</si>
  <si>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</si>
  <si>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</si>
  <si>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</si>
  <si>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</si>
  <si>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</si>
  <si>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</si>
  <si>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</si>
  <si>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</si>
  <si>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</si>
  <si>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</si>
  <si>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</si>
  <si>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</si>
  <si>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</si>
  <si>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</si>
  <si>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</si>
  <si>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</si>
  <si>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</si>
  <si>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</si>
  <si>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</si>
  <si>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</si>
  <si>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</si>
  <si>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</si>
  <si>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</si>
  <si>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</si>
  <si>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</si>
  <si>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</si>
  <si>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</si>
  <si>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</si>
  <si>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</si>
  <si>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</si>
  <si>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</si>
  <si>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</si>
  <si>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</si>
  <si>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</si>
  <si>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</si>
  <si>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</si>
  <si>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</si>
  <si>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</si>
  <si>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</si>
  <si>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</si>
  <si>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</si>
  <si>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</si>
  <si>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</si>
  <si>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</si>
  <si>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</si>
  <si>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</si>
  <si>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</si>
  <si>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</si>
  <si>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</si>
  <si>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</si>
  <si>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</si>
  <si>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</si>
  <si>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</si>
  <si>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</si>
  <si>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</si>
  <si>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</si>
  <si>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</si>
  <si>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</si>
  <si>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</si>
  <si>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</si>
  <si>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</si>
  <si>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</si>
  <si>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</si>
  <si>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</si>
  <si>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</si>
  <si>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</si>
  <si>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</si>
  <si>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</si>
  <si>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</si>
  <si>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</si>
  <si>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</si>
  <si>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</si>
  <si>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</si>
  <si>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</si>
  <si>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</si>
  <si>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</si>
  <si>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</si>
  <si>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</si>
  <si>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</si>
  <si>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</si>
  <si>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</si>
  <si>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</si>
  <si>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</si>
  <si>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</si>
  <si>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</si>
  <si>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</si>
  <si>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</si>
  <si>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</si>
  <si>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</si>
  <si>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</si>
  <si>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</si>
  <si>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</si>
  <si>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</si>
  <si>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</si>
  <si>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</si>
  <si>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</si>
  <si>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</si>
  <si>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</si>
  <si>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</si>
  <si>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</si>
  <si>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</si>
  <si>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</si>
  <si>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</si>
  <si>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</si>
  <si>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</si>
  <si>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</si>
  <si>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</si>
  <si>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</si>
  <si>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</si>
  <si>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</si>
  <si>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</si>
  <si>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</si>
  <si>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</si>
  <si>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</si>
  <si>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</si>
  <si>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</si>
  <si>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</si>
  <si>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</si>
  <si>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</si>
  <si>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</si>
  <si>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</si>
  <si>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</si>
  <si>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</si>
  <si>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</si>
  <si>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</si>
  <si>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</si>
  <si>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</si>
  <si>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</si>
  <si>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</si>
  <si>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</si>
  <si>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</si>
  <si>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</si>
  <si>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</si>
  <si>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</si>
  <si>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</si>
  <si>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</si>
  <si>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</si>
  <si>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</si>
  <si>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</si>
  <si>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</si>
  <si>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</si>
  <si>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</si>
  <si>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</si>
  <si>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</si>
  <si>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</si>
  <si>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</si>
  <si>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</si>
  <si>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</si>
  <si>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</si>
  <si>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</si>
  <si>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</si>
  <si>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</si>
  <si>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</si>
  <si>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</si>
  <si>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</si>
  <si>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</si>
  <si>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</si>
  <si>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</si>
  <si>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</si>
  <si>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</si>
  <si>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</si>
  <si>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</si>
  <si>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</si>
  <si>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</si>
  <si>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</si>
  <si>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</si>
  <si>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</si>
  <si>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</si>
  <si>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</si>
  <si>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</si>
  <si>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</si>
  <si>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</si>
  <si>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</si>
  <si>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</si>
  <si>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</si>
  <si>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</si>
  <si>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</si>
  <si>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</si>
  <si>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</si>
  <si>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</si>
  <si>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</si>
  <si>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</si>
  <si>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</si>
  <si>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</si>
  <si>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</si>
  <si>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</si>
  <si>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</si>
  <si>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</si>
  <si>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</si>
  <si>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</si>
  <si>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</si>
  <si>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</si>
  <si>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</si>
  <si>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</si>
  <si>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</si>
  <si>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</si>
  <si>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</si>
  <si>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</si>
  <si>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</si>
  <si>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</si>
  <si>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</si>
  <si>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</si>
  <si>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</si>
  <si>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</si>
  <si>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</si>
  <si>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</si>
  <si>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</si>
  <si>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</si>
  <si>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</si>
  <si>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</si>
  <si>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</si>
  <si>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</si>
  <si>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</si>
  <si>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</si>
  <si>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</si>
  <si>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</si>
  <si>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</si>
  <si>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</si>
  <si>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</si>
  <si>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</si>
  <si>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</si>
  <si>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</si>
  <si>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</si>
  <si>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</si>
  <si>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</si>
  <si>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</si>
  <si>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</si>
  <si>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</si>
  <si>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</si>
  <si>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</si>
  <si>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</si>
  <si>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</si>
  <si>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</si>
  <si>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</si>
  <si>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</si>
  <si>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</si>
  <si>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</si>
  <si>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</si>
  <si>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</si>
  <si>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</si>
  <si>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</si>
  <si>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</si>
  <si>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</si>
  <si>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</si>
  <si>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</si>
  <si>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</si>
  <si>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</si>
  <si>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</si>
  <si>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</si>
  <si>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</si>
  <si>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</si>
  <si>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</si>
  <si>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</si>
  <si>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</si>
  <si>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</si>
  <si>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</si>
  <si>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</si>
  <si>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</si>
  <si>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</si>
  <si>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</si>
  <si>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</si>
  <si>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</si>
  <si>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</si>
  <si>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</si>
  <si>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</si>
  <si>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</si>
  <si>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</si>
  <si>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</si>
  <si>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</si>
  <si>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</si>
  <si>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</si>
  <si>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</si>
  <si>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</si>
  <si>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</si>
  <si>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</si>
  <si>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</si>
  <si>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</si>
  <si>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</si>
  <si>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</si>
  <si>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</si>
  <si>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</si>
  <si>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</si>
  <si>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</si>
  <si>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</si>
  <si>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</si>
  <si>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</si>
  <si>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</si>
  <si>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</si>
  <si>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</si>
  <si>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</si>
  <si>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</si>
  <si>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</si>
  <si>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</si>
  <si>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</si>
  <si>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</si>
  <si>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</si>
  <si>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</si>
  <si>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</si>
  <si>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</si>
  <si>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</si>
  <si>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</si>
  <si>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</si>
  <si>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</si>
  <si>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</si>
  <si>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</si>
  <si>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</si>
  <si>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</si>
  <si>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</si>
  <si>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</si>
  <si>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</si>
  <si>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</si>
  <si>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</si>
  <si>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</si>
  <si>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</si>
  <si>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</si>
  <si>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</si>
  <si>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</si>
  <si>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</si>
  <si>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</si>
  <si>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</si>
  <si>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</si>
  <si>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</si>
  <si>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</si>
  <si>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</si>
  <si>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</si>
  <si>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</si>
  <si>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</si>
  <si>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</si>
  <si>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</si>
  <si>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</si>
  <si>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</si>
  <si>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</si>
  <si>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</si>
  <si>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</si>
  <si>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</si>
  <si>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</si>
  <si>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</si>
  <si>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</si>
  <si>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</si>
  <si>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</si>
  <si>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</si>
  <si>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</si>
  <si>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</si>
  <si>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</si>
  <si>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</si>
  <si>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</si>
  <si>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</si>
  <si>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</si>
  <si>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</si>
  <si>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</si>
  <si>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</si>
  <si>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</si>
  <si>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</si>
  <si>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</si>
  <si>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</si>
  <si>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</si>
  <si>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</si>
  <si>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</si>
  <si>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</si>
  <si>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</si>
  <si>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</si>
  <si>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</si>
  <si>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</si>
  <si>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</si>
  <si>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</si>
  <si>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</si>
  <si>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</si>
  <si>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</si>
  <si>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</si>
  <si>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</si>
  <si>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</si>
  <si>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</si>
  <si>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</si>
  <si>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</si>
  <si>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</si>
  <si>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</si>
  <si>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</si>
  <si>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</si>
  <si>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</si>
  <si>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</si>
  <si>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</si>
  <si>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</si>
  <si>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</si>
  <si>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</si>
  <si>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</si>
  <si>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</si>
  <si>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</si>
  <si>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</si>
  <si>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</si>
  <si>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</si>
  <si>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</si>
  <si>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</si>
  <si>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</si>
  <si>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</si>
  <si>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</si>
  <si>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</si>
  <si>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</si>
  <si>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</si>
  <si>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</si>
  <si>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</si>
  <si>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</si>
  <si>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</si>
  <si>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</si>
  <si>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</si>
  <si>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</si>
  <si>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</si>
  <si>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</si>
  <si>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</si>
  <si>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</si>
  <si>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</si>
  <si>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</si>
  <si>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</si>
  <si>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</si>
  <si>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</si>
  <si>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</si>
  <si>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</si>
  <si>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</si>
  <si>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</si>
  <si>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</si>
  <si>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</si>
  <si>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</si>
  <si>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</si>
  <si>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</si>
  <si>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</si>
  <si>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</si>
  <si>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</si>
  <si>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</si>
  <si>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</si>
  <si>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</si>
  <si>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</si>
  <si>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</si>
  <si>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</si>
  <si>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</si>
  <si>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</si>
  <si>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</si>
  <si>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</si>
  <si>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</si>
  <si>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</si>
  <si>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</si>
  <si>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</si>
  <si>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</si>
  <si>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</si>
  <si>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</si>
  <si>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</si>
  <si>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</si>
  <si>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</si>
  <si>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</si>
  <si>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</si>
  <si>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</si>
  <si>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</si>
  <si>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</si>
  <si>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</si>
  <si>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</si>
  <si>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</si>
  <si>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</si>
  <si>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</si>
  <si>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</si>
  <si>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</si>
  <si>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</si>
  <si>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</si>
  <si>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</si>
  <si>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</si>
  <si>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</si>
  <si>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</si>
  <si>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</si>
  <si>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</si>
  <si>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</si>
  <si>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</si>
  <si>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</si>
  <si>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</si>
  <si>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</si>
  <si>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</si>
  <si>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</si>
  <si>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</si>
  <si>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</si>
  <si>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</si>
  <si>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</si>
  <si>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</si>
  <si>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</si>
  <si>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</si>
  <si>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</si>
  <si>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</si>
  <si>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</si>
  <si>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</si>
  <si>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</si>
  <si>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</si>
  <si>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</si>
  <si>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</si>
  <si>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</si>
  <si>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</si>
  <si>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</si>
  <si>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</si>
  <si>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</si>
  <si>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</si>
  <si>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</si>
  <si>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</si>
  <si>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</si>
  <si>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</si>
  <si>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</si>
  <si>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</si>
  <si>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</si>
  <si>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</si>
  <si>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</si>
  <si>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</si>
  <si>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</si>
  <si>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</si>
  <si>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</si>
  <si>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</si>
  <si>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</si>
  <si>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</si>
  <si>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</si>
  <si>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</si>
  <si>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</si>
  <si>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</si>
  <si>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</si>
  <si>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</si>
  <si>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</si>
  <si>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</si>
  <si>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</si>
  <si>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</si>
  <si>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</si>
  <si>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</si>
  <si>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</si>
  <si>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</si>
  <si>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</si>
  <si>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</si>
  <si>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</si>
  <si>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</si>
  <si>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</si>
  <si>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</si>
  <si>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</si>
  <si>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</si>
  <si>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</si>
  <si>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</si>
  <si>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</si>
  <si>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</si>
  <si>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</si>
  <si>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</si>
  <si>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</si>
  <si>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</si>
  <si>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</si>
  <si>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</si>
  <si>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</si>
  <si>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</si>
  <si>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</si>
  <si>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</si>
  <si>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</si>
  <si>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</si>
  <si>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</si>
  <si>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</si>
  <si>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</si>
  <si>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</si>
  <si>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</si>
  <si>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</si>
  <si>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</si>
  <si>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</si>
  <si>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</si>
  <si>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</si>
  <si>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</si>
  <si>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</si>
  <si>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</si>
  <si>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</si>
  <si>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</si>
  <si>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</si>
  <si>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</si>
  <si>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</si>
  <si>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</si>
  <si>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</si>
  <si>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</si>
  <si>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</si>
  <si>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</si>
  <si>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</si>
  <si>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</si>
  <si>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</si>
  <si>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</si>
  <si>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</si>
  <si>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</si>
  <si>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</si>
  <si>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</si>
  <si>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</si>
  <si>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</si>
  <si>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</si>
  <si>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</si>
  <si>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</si>
  <si>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</si>
  <si>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</si>
  <si>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</si>
  <si>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</si>
  <si>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</si>
  <si>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</si>
  <si>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</si>
  <si>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</si>
  <si>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</si>
  <si>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</si>
  <si>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</si>
  <si>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</si>
  <si>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</si>
  <si>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</si>
  <si>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</si>
  <si>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</si>
  <si>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</si>
  <si>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</si>
  <si>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</si>
  <si>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</si>
  <si>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</si>
  <si>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</si>
  <si>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</si>
  <si>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</si>
  <si>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</si>
  <si>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</si>
  <si>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</si>
  <si>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</si>
  <si>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</si>
  <si>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</si>
  <si>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</si>
  <si>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</si>
  <si>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</si>
  <si>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</si>
  <si>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</si>
  <si>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</si>
  <si>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</si>
  <si>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</si>
  <si>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</si>
  <si>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</si>
  <si>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</si>
  <si>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</si>
  <si>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</si>
  <si>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</si>
  <si>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</si>
  <si>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</si>
  <si>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</si>
  <si>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</si>
  <si>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</si>
  <si>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</si>
  <si>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</si>
  <si>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</si>
  <si>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</si>
  <si>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</si>
  <si>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</si>
  <si>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</si>
  <si>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</si>
  <si>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</si>
  <si>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</si>
  <si>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</si>
  <si>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</si>
  <si>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</si>
  <si>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</si>
  <si>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</si>
  <si>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</si>
  <si>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</si>
  <si>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</si>
  <si>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</si>
  <si>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</si>
  <si>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</si>
  <si>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</si>
  <si>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</si>
  <si>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</si>
  <si>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</si>
  <si>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</si>
  <si>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</si>
  <si>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</si>
  <si>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</si>
  <si>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</si>
  <si>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</si>
  <si>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</si>
  <si>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</si>
  <si>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</si>
  <si>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</si>
  <si>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</si>
  <si>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</si>
  <si>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</si>
  <si>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</si>
  <si>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</si>
  <si>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</si>
  <si>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</si>
  <si>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</si>
  <si>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</si>
  <si>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</si>
  <si>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</si>
  <si>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</si>
  <si>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</si>
  <si>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</si>
  <si>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</si>
  <si>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</si>
  <si>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</si>
  <si>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</si>
  <si>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</si>
  <si>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</si>
  <si>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</si>
  <si>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</si>
  <si>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</si>
  <si>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</si>
  <si>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</si>
  <si>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</si>
  <si>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</si>
  <si>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</si>
  <si>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</si>
  <si>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</si>
  <si>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</si>
  <si>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</si>
  <si>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</si>
  <si>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</si>
  <si>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</si>
  <si>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</si>
  <si>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</si>
  <si>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</si>
  <si>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</si>
  <si>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</si>
  <si>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</si>
  <si>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</si>
  <si>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</si>
  <si>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</si>
  <si>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</si>
  <si>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</si>
  <si>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</si>
  <si>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</si>
  <si>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</si>
  <si>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</si>
  <si>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</si>
  <si>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</si>
  <si>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</si>
  <si>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</si>
  <si>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</si>
  <si>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</si>
  <si>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</si>
  <si>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</si>
  <si>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</si>
  <si>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</si>
  <si>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</si>
  <si>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</si>
  <si>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</si>
  <si>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</si>
  <si>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</si>
  <si>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</si>
  <si>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</si>
  <si>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</si>
  <si>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</si>
  <si>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</si>
  <si>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</si>
  <si>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</si>
  <si>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</si>
  <si>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</si>
  <si>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</si>
  <si>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</si>
  <si>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</si>
  <si>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</si>
  <si>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</si>
  <si>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</si>
  <si>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</si>
  <si>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</si>
  <si>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</si>
  <si>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</si>
  <si>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</si>
  <si>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</si>
  <si>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</si>
  <si>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</si>
  <si>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</si>
  <si>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</si>
  <si>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</si>
  <si>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</si>
  <si>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</si>
  <si>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</si>
  <si>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</si>
  <si>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</si>
  <si>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</si>
  <si>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</si>
  <si>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</si>
  <si>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</si>
  <si>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</si>
  <si>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</si>
  <si>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</si>
  <si>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</si>
  <si>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</si>
  <si>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</si>
  <si>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</si>
  <si>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</si>
  <si>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</si>
  <si>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</si>
  <si>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</si>
  <si>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</si>
  <si>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</si>
  <si>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</si>
  <si>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</si>
  <si>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</si>
  <si>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</si>
  <si>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</si>
  <si>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</si>
  <si>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</si>
  <si>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</si>
  <si>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</si>
  <si>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</si>
  <si>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</si>
  <si>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</si>
  <si>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</si>
  <si>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</si>
  <si>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</si>
  <si>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</si>
  <si>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</si>
  <si>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</si>
  <si>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</si>
  <si>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</si>
  <si>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</si>
  <si>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</si>
  <si>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</si>
  <si>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</si>
  <si>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</si>
  <si>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</si>
  <si>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</si>
  <si>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</si>
  <si>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</si>
  <si>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</si>
  <si>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</si>
  <si>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</si>
  <si>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</si>
  <si>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</si>
  <si>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</si>
  <si>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</si>
  <si>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</si>
  <si>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</si>
  <si>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</si>
  <si>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</si>
  <si>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</si>
  <si>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</si>
  <si>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</si>
  <si>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</si>
  <si>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</si>
  <si>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</si>
  <si>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</si>
  <si>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</si>
  <si>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</si>
  <si>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</si>
  <si>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</si>
  <si>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</si>
  <si>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</si>
  <si>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</si>
  <si>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</si>
  <si>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</si>
  <si>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</si>
  <si>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</si>
  <si>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</si>
  <si>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</si>
  <si>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</si>
  <si>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</si>
  <si>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</si>
  <si>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</si>
  <si>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</si>
  <si>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</si>
  <si>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</si>
  <si>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</si>
  <si>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</si>
  <si>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</si>
  <si>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</si>
  <si>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</si>
  <si>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</si>
  <si>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</si>
  <si>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</si>
  <si>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</si>
  <si>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</si>
  <si>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</si>
  <si>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</si>
  <si>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</si>
  <si>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</si>
  <si>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</si>
  <si>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</si>
  <si>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</si>
  <si>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</si>
  <si>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</si>
  <si>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</si>
  <si>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</si>
  <si>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</si>
  <si>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</si>
  <si>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</si>
  <si>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</si>
  <si>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</si>
  <si>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</si>
  <si>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</si>
  <si>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</si>
  <si>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</si>
  <si>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</si>
  <si>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</si>
  <si>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</si>
  <si>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</si>
  <si>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</si>
  <si>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</si>
  <si>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</si>
  <si>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</si>
  <si>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</si>
  <si>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</si>
  <si>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</si>
  <si>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</si>
  <si>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</si>
  <si>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</si>
  <si>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</si>
  <si>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</si>
  <si>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</si>
  <si>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</si>
  <si>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</si>
  <si>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</si>
  <si>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</si>
  <si>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</si>
  <si>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</si>
  <si>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</si>
  <si>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</si>
  <si>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</si>
  <si>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</si>
  <si>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</si>
  <si>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</si>
  <si>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</si>
  <si>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</si>
  <si>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</si>
  <si>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</si>
  <si>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</si>
  <si>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</si>
  <si>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</si>
  <si>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</si>
  <si>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</si>
  <si>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</si>
  <si>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</si>
  <si>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</si>
  <si>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</si>
  <si>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</si>
  <si>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</si>
  <si>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</si>
  <si>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</si>
  <si>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</si>
  <si>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</si>
  <si>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</si>
  <si>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</si>
  <si>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</si>
  <si>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</si>
  <si>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</si>
  <si>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</si>
  <si>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</si>
  <si>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</si>
  <si>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</si>
  <si>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</si>
  <si>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</si>
  <si>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</si>
  <si>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</si>
  <si>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</si>
  <si>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</si>
  <si>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</si>
  <si>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</si>
  <si>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</si>
  <si>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</si>
  <si>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</si>
  <si>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</si>
  <si>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</si>
  <si>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</si>
  <si>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</si>
  <si>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</si>
  <si>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</si>
  <si>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</si>
  <si>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</si>
  <si>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</si>
  <si>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</si>
  <si>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</si>
  <si>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</si>
  <si>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</si>
  <si>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</si>
  <si>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</si>
  <si>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</si>
  <si>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</si>
  <si>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</si>
  <si>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</si>
  <si>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</si>
  <si>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</si>
  <si>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</si>
  <si>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</si>
  <si>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</si>
  <si>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</si>
  <si>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</si>
  <si>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</si>
  <si>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</si>
  <si>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</si>
  <si>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</si>
  <si>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</si>
  <si>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</si>
  <si>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</si>
  <si>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</si>
  <si>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</si>
  <si>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</si>
  <si>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</si>
  <si>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</si>
  <si>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</si>
  <si>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</si>
  <si>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</si>
  <si>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</si>
  <si>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</si>
  <si>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</si>
  <si>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</si>
  <si>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</si>
  <si>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</si>
  <si>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</si>
  <si>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</si>
  <si>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</si>
  <si>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</si>
  <si>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</si>
  <si>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</si>
  <si>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</si>
  <si>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</si>
  <si>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</si>
  <si>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</si>
  <si>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</si>
  <si>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</si>
  <si>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</si>
  <si>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</si>
  <si>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</si>
  <si>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</si>
  <si>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</si>
  <si>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</si>
  <si>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</si>
  <si>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</si>
  <si>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</si>
  <si>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</si>
  <si>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</si>
  <si>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</si>
  <si>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</si>
  <si>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</si>
  <si>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</si>
  <si>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</si>
  <si>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</si>
  <si>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</si>
  <si>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</si>
  <si>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</si>
  <si>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</si>
  <si>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</si>
  <si>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</si>
  <si>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</si>
  <si>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</si>
  <si>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</si>
  <si>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</si>
  <si>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</si>
  <si>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</si>
  <si>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</si>
  <si>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</si>
  <si>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</si>
  <si>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</si>
  <si>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</si>
  <si>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</si>
  <si>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</si>
  <si>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</si>
  <si>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</si>
  <si>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</si>
  <si>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</si>
  <si>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</si>
  <si>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</si>
  <si>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</si>
  <si>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</si>
  <si>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</si>
  <si>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</si>
  <si>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</si>
  <si>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</si>
  <si>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</si>
  <si>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</si>
  <si>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</si>
  <si>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</si>
  <si>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</si>
  <si>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</si>
  <si>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</si>
  <si>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</si>
  <si>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</si>
  <si>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</si>
  <si>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</si>
  <si>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</si>
  <si>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</si>
  <si>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</si>
  <si>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</si>
  <si>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</si>
  <si>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</si>
  <si>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</si>
  <si>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</si>
  <si>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</si>
  <si>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</si>
  <si>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</si>
  <si>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</si>
  <si>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</si>
  <si>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</si>
  <si>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</si>
  <si>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</si>
  <si>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</si>
  <si>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</si>
  <si>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</si>
  <si>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</si>
  <si>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</si>
  <si>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</si>
  <si>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</si>
  <si>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</si>
  <si>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</si>
  <si>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</si>
  <si>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</si>
  <si>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</si>
  <si>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</si>
  <si>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</si>
  <si>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</si>
  <si>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</si>
  <si>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</si>
  <si>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</si>
  <si>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</si>
  <si>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</si>
  <si>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</si>
  <si>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</si>
  <si>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</si>
  <si>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</si>
  <si>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</si>
  <si>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</si>
  <si>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</si>
  <si>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</si>
  <si>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</si>
  <si>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</si>
  <si>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</si>
  <si>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</si>
  <si>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</si>
  <si>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</si>
  <si>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</si>
  <si>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</si>
  <si>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</si>
  <si>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</si>
  <si>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</si>
  <si>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</si>
  <si>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</si>
  <si>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</si>
  <si>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</si>
  <si>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</si>
  <si>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</si>
  <si>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</si>
  <si>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</si>
  <si>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</si>
  <si>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</si>
  <si>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</si>
  <si>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</si>
  <si>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</si>
  <si>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</si>
  <si>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</si>
  <si>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</si>
  <si>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</si>
  <si>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</si>
  <si>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</si>
  <si>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</si>
  <si>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</si>
  <si>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</si>
  <si>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</si>
  <si>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</si>
  <si>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</si>
  <si>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</si>
  <si>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</si>
  <si>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</si>
  <si>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</si>
  <si>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</si>
  <si>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</si>
  <si>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</si>
  <si>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</si>
  <si>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</si>
  <si>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</si>
  <si>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</si>
  <si>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</si>
  <si>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</si>
  <si>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</si>
  <si>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</si>
  <si>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</si>
  <si>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</si>
  <si>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</si>
  <si>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</si>
  <si>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</si>
  <si>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</si>
  <si>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</si>
  <si>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</si>
  <si>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</si>
  <si>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</si>
  <si>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</si>
  <si>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</si>
  <si>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</si>
  <si>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</si>
  <si>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</si>
  <si>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</si>
  <si>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</si>
  <si>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</si>
  <si>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</si>
  <si>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</si>
  <si>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</si>
  <si>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</si>
  <si>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</si>
  <si>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</si>
  <si>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</si>
  <si>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</si>
  <si>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</si>
  <si>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</si>
  <si>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</si>
  <si>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</si>
  <si>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</si>
  <si>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</si>
  <si>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</si>
  <si>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</si>
  <si>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</si>
  <si>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</si>
  <si>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</si>
  <si>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</si>
  <si>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</si>
  <si>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</si>
  <si>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</si>
  <si>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</si>
  <si>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</si>
  <si>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</si>
  <si>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</si>
  <si>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</si>
  <si>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</si>
  <si>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</si>
  <si>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</si>
  <si>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</si>
  <si>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</si>
  <si>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</si>
  <si>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</si>
  <si>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</si>
  <si>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</si>
  <si>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</si>
  <si>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</si>
  <si>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</si>
  <si>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</si>
  <si>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</si>
  <si>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</si>
  <si>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</si>
  <si>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</si>
  <si>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</si>
  <si>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</si>
  <si>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</si>
  <si>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</si>
  <si>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</si>
  <si>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</si>
  <si>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</si>
  <si>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</si>
  <si>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</si>
  <si>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</si>
  <si>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</si>
  <si>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</si>
  <si>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</si>
  <si>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</si>
  <si>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</si>
  <si>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</si>
  <si>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</si>
  <si>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</si>
  <si>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</si>
  <si>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</si>
  <si>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</si>
  <si>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</si>
  <si>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</si>
  <si>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</si>
  <si>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</si>
  <si>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</si>
  <si>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</si>
  <si>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</si>
  <si>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</si>
  <si>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</si>
  <si>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</si>
  <si>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</si>
  <si>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</si>
  <si>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</si>
  <si>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</si>
  <si>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</si>
  <si>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</si>
  <si>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</si>
  <si>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</si>
  <si>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</si>
  <si>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</si>
  <si>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</si>
  <si>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</si>
  <si>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</si>
  <si>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</si>
  <si>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</si>
  <si>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</si>
  <si>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</si>
  <si>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</si>
  <si>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</si>
  <si>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</si>
  <si>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</si>
  <si>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</si>
  <si>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</si>
  <si>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</si>
  <si>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</si>
  <si>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</si>
  <si>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</si>
  <si>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</si>
  <si>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</si>
  <si>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</si>
  <si>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</si>
  <si>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</si>
  <si>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</si>
  <si>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</si>
  <si>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</si>
  <si>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</si>
  <si>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</si>
  <si>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</si>
  <si>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</si>
  <si>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</si>
  <si>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</si>
  <si>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</si>
  <si>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</si>
  <si>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</si>
  <si>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</si>
  <si>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</si>
  <si>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</si>
  <si>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</si>
  <si>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</si>
  <si>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</si>
  <si>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</si>
  <si>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</si>
  <si>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</si>
  <si>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</si>
  <si>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</si>
  <si>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</si>
  <si>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</si>
  <si>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</si>
  <si>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</si>
  <si>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</si>
  <si>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</si>
  <si>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</si>
  <si>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</si>
  <si>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</si>
  <si>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</si>
  <si>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</si>
  <si>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</si>
  <si>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</si>
  <si>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</si>
  <si>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</si>
  <si>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</si>
  <si>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</si>
  <si>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</si>
  <si>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</si>
  <si>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</si>
  <si>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</si>
  <si>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</si>
  <si>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</si>
  <si>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</si>
  <si>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</si>
  <si>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</si>
  <si>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</si>
  <si>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</si>
  <si>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</si>
  <si>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</si>
  <si>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</si>
  <si>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</si>
  <si>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</si>
  <si>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</si>
  <si>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</si>
  <si>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</si>
  <si>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</si>
  <si>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</si>
  <si>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</si>
  <si>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</si>
  <si>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</si>
  <si>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</si>
  <si>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</si>
  <si>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</si>
  <si>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</si>
  <si>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</si>
  <si>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</si>
  <si>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</si>
  <si>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</si>
  <si>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</si>
  <si>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</si>
  <si>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</si>
  <si>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</si>
  <si>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</si>
  <si>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</si>
  <si>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</si>
  <si>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</si>
  <si>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</si>
  <si>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</si>
  <si>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</si>
  <si>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</si>
  <si>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</si>
  <si>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</si>
  <si>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</si>
  <si>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</si>
  <si>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</si>
  <si>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</si>
  <si>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</si>
  <si>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</si>
  <si>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</si>
  <si>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</si>
  <si>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</si>
  <si>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</si>
  <si>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</si>
  <si>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</si>
  <si>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</si>
  <si>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</si>
  <si>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</si>
  <si>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</si>
  <si>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</si>
  <si>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</si>
  <si>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</si>
  <si>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</si>
  <si>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</si>
  <si>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</si>
  <si>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</si>
  <si>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</si>
  <si>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</si>
  <si>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</si>
  <si>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</si>
  <si>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</si>
  <si>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</si>
  <si>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</si>
  <si>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</si>
  <si>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</si>
  <si>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</si>
  <si>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</si>
  <si>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</si>
  <si>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</si>
  <si>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</si>
  <si>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</si>
  <si>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</si>
  <si>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</si>
  <si>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</si>
  <si>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</si>
  <si>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</si>
  <si>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</si>
  <si>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</si>
  <si>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</si>
  <si>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</si>
  <si>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</si>
  <si>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</si>
  <si>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</si>
  <si>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</si>
  <si>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</si>
  <si>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</si>
  <si>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</si>
  <si>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</si>
  <si>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</si>
  <si>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</si>
  <si>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</si>
  <si>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</si>
  <si>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</si>
  <si>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</si>
  <si>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</si>
  <si>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</si>
  <si>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</si>
  <si>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</si>
  <si>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</si>
  <si>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</si>
  <si>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</si>
  <si>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</si>
  <si>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</si>
  <si>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</si>
  <si>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</si>
  <si>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</si>
  <si>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</si>
  <si>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</si>
  <si>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</si>
  <si>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</si>
  <si>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</si>
  <si>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</si>
  <si>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</si>
  <si>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</si>
  <si>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</si>
  <si>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</si>
  <si>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</si>
  <si>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</si>
  <si>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</si>
  <si>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</si>
  <si>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</si>
  <si>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</si>
  <si>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</si>
  <si>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</si>
  <si>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</si>
  <si>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</si>
  <si>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</si>
  <si>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</si>
  <si>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</si>
  <si>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</si>
  <si>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</si>
  <si>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</si>
  <si>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</si>
  <si>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</si>
  <si>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</si>
  <si>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</si>
  <si>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</si>
  <si>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</si>
  <si>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</si>
  <si>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</si>
  <si>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</si>
  <si>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</si>
  <si>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</si>
  <si>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</si>
  <si>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</si>
  <si>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</si>
  <si>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</si>
  <si>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</si>
  <si>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</si>
  <si>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</si>
  <si>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</si>
  <si>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</si>
  <si>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</si>
  <si>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</si>
  <si>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</si>
  <si>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</si>
  <si>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</si>
  <si>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</si>
  <si>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</si>
  <si>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</si>
  <si>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</si>
  <si>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</si>
  <si>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</si>
  <si>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</si>
  <si>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</si>
  <si>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</si>
  <si>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</si>
  <si>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</si>
  <si>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</si>
  <si>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</si>
  <si>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</si>
  <si>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</si>
  <si>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</si>
  <si>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</si>
  <si>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</si>
  <si>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</si>
  <si>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</si>
  <si>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</si>
  <si>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</si>
  <si>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</si>
  <si>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</si>
  <si>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</si>
  <si>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</si>
  <si>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</si>
  <si>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</si>
  <si>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</si>
  <si>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</si>
  <si>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</si>
  <si>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</si>
  <si>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</si>
  <si>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</si>
  <si>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</si>
  <si>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</si>
  <si>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</si>
  <si>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</si>
  <si>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</si>
  <si>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</si>
  <si>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</si>
  <si>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</si>
  <si>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</si>
  <si>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</si>
  <si>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</si>
  <si>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</si>
  <si>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</si>
  <si>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</si>
  <si>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</si>
  <si>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</si>
  <si>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</si>
  <si>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</si>
  <si>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</si>
  <si>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</si>
  <si>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</si>
  <si>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</si>
  <si>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</si>
  <si>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</si>
  <si>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</si>
  <si>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</si>
  <si>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</si>
  <si>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</si>
  <si>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</si>
  <si>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</si>
  <si>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</si>
  <si>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</si>
  <si>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</si>
  <si>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</si>
  <si>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</si>
  <si>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</si>
  <si>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</si>
  <si>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</si>
  <si>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</si>
  <si>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</si>
  <si>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</si>
  <si>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</si>
  <si>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</si>
  <si>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</si>
  <si>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</si>
  <si>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</si>
  <si>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</si>
  <si>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</si>
  <si>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</si>
  <si>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</si>
  <si>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</si>
  <si>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</si>
  <si>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</si>
  <si>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</si>
  <si>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</si>
  <si>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</si>
  <si>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</si>
  <si>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</si>
  <si>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</si>
  <si>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</si>
  <si>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</si>
  <si>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</si>
  <si>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</si>
  <si>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</si>
  <si>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</si>
  <si>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</si>
  <si>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</si>
  <si>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</si>
  <si>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</si>
  <si>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</si>
  <si>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</si>
  <si>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</si>
  <si>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</si>
  <si>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</si>
  <si>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</si>
  <si>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</si>
  <si>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</si>
  <si>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</si>
  <si>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</si>
  <si>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</si>
  <si>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</si>
  <si>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</si>
  <si>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</si>
  <si>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</si>
  <si>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</si>
  <si>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</si>
  <si>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</si>
  <si>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</si>
  <si>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</si>
  <si>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</si>
  <si>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</si>
  <si>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</si>
  <si>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</si>
  <si>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</si>
  <si>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</si>
  <si>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</si>
  <si>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</si>
  <si>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</si>
  <si>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</si>
  <si>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</si>
  <si>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</si>
  <si>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</si>
  <si>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</si>
  <si>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</si>
  <si>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</si>
  <si>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</si>
  <si>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</si>
  <si>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</si>
  <si>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</si>
  <si>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</si>
  <si>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</si>
  <si>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</si>
  <si>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</si>
  <si>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</si>
  <si>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</si>
  <si>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</si>
  <si>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</si>
  <si>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</si>
  <si>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</si>
  <si>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</si>
  <si>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</si>
  <si>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</si>
  <si>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</si>
  <si>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</si>
  <si>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</si>
  <si>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</si>
  <si>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</si>
  <si>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</si>
  <si>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</si>
  <si>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</si>
  <si>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</si>
  <si>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</si>
  <si>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</si>
  <si>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</si>
  <si>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</si>
  <si>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</si>
  <si>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</si>
  <si>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</si>
  <si>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</si>
  <si>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</si>
  <si>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</si>
  <si>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</si>
  <si>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</si>
  <si>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</si>
  <si>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</si>
  <si>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</si>
  <si>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</si>
  <si>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</si>
  <si>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</si>
  <si>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</si>
  <si>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</si>
  <si>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</si>
  <si>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</si>
  <si>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</si>
  <si>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</si>
  <si>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</si>
  <si>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</si>
  <si>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</si>
  <si>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</si>
  <si>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</si>
  <si>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</si>
  <si>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</si>
  <si>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</si>
  <si>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</si>
  <si>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</si>
  <si>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</si>
  <si>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</si>
  <si>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</si>
  <si>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</si>
  <si>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</si>
  <si>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</si>
  <si>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</si>
  <si>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</si>
  <si>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</si>
  <si>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</si>
  <si>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</si>
  <si>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</si>
  <si>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</si>
  <si>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</si>
  <si>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</si>
  <si>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</si>
  <si>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</si>
  <si>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</si>
  <si>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</si>
  <si>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</si>
  <si>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</si>
  <si>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</si>
  <si>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</si>
  <si>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</si>
  <si>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</si>
  <si>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</si>
  <si>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</si>
  <si>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</si>
  <si>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</si>
  <si>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</si>
  <si>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</si>
  <si>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</si>
  <si>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</si>
  <si>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</si>
  <si>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</si>
  <si>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</si>
  <si>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</si>
  <si>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</si>
  <si>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</si>
  <si>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</si>
  <si>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</si>
  <si>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</si>
  <si>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</si>
  <si>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</si>
  <si>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</si>
  <si>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</si>
  <si>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</si>
  <si>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</si>
  <si>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</si>
  <si>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</si>
  <si>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</si>
  <si>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</si>
  <si>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</si>
  <si>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</si>
  <si>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</si>
  <si>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</si>
  <si>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</si>
  <si>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</si>
  <si>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</si>
  <si>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</si>
  <si>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</si>
  <si>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</si>
  <si>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</si>
  <si>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</si>
  <si>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</si>
  <si>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</si>
  <si>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</si>
  <si>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</si>
  <si>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</si>
  <si>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</si>
  <si>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</si>
  <si>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</si>
  <si>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</si>
  <si>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</si>
  <si>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</si>
  <si>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</si>
  <si>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</si>
  <si>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</si>
  <si>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</si>
  <si>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</si>
  <si>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</si>
  <si>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</si>
  <si>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</si>
  <si>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</si>
  <si>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</si>
  <si>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</si>
  <si>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</si>
  <si>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</si>
  <si>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</si>
  <si>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</si>
  <si>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</si>
  <si>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</si>
  <si>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</si>
  <si>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</si>
  <si>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</si>
  <si>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</si>
  <si>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</si>
  <si>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</si>
  <si>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</si>
  <si>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</si>
  <si>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</si>
  <si>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</si>
  <si>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</si>
  <si>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</si>
  <si>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</si>
  <si>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</si>
  <si>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</si>
  <si>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</si>
  <si>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</si>
  <si>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</si>
  <si>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</si>
  <si>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</si>
  <si>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</si>
  <si>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</si>
  <si>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</si>
  <si>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</si>
  <si>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</si>
  <si>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</si>
  <si>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</si>
  <si>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</si>
  <si>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</si>
  <si>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</si>
  <si>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</si>
  <si>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</si>
  <si>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</si>
  <si>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</si>
  <si>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</si>
  <si>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</si>
  <si>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</si>
  <si>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</si>
  <si>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</si>
  <si>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</si>
  <si>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</si>
  <si>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</si>
  <si>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</si>
  <si>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</si>
  <si>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</si>
  <si>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</si>
  <si>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</si>
  <si>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</si>
  <si>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</si>
  <si>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</si>
  <si>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</si>
  <si>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</si>
  <si>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</si>
  <si>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</si>
  <si>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</si>
  <si>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</si>
  <si>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</si>
  <si>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</si>
  <si>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</si>
  <si>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</si>
  <si>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</si>
  <si>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</si>
  <si>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</si>
  <si>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</si>
  <si>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</si>
  <si>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</si>
  <si>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</si>
  <si>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</si>
  <si>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</si>
  <si>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</si>
  <si>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</si>
  <si>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</si>
  <si>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</si>
  <si>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</si>
  <si>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</si>
  <si>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</si>
  <si>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</si>
  <si>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</si>
  <si>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</si>
  <si>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</si>
  <si>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</si>
  <si>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</si>
  <si>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</si>
  <si>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</si>
  <si>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</si>
  <si>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</si>
  <si>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</si>
  <si>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</si>
  <si>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</si>
  <si>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</si>
  <si>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</si>
  <si>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</si>
  <si>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</si>
  <si>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</si>
  <si>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</si>
  <si>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</si>
  <si>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</si>
  <si>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</si>
  <si>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</si>
  <si>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</si>
  <si>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</si>
  <si>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</si>
  <si>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</si>
  <si>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</si>
  <si>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</si>
  <si>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</si>
  <si>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</si>
  <si>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</si>
  <si>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</si>
  <si>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</si>
  <si>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</si>
  <si>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</si>
  <si>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</si>
  <si>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</si>
  <si>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</si>
  <si>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</si>
  <si>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</si>
  <si>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</si>
  <si>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</si>
  <si>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</si>
  <si>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</si>
  <si>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</si>
  <si>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</si>
  <si>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</si>
  <si>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</si>
  <si>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</si>
  <si>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</si>
  <si>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</si>
  <si>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</si>
  <si>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</si>
  <si>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</si>
  <si>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</si>
  <si>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</si>
  <si>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</si>
  <si>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</si>
  <si>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</si>
  <si>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</si>
  <si>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</si>
  <si>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</si>
  <si>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</si>
  <si>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</si>
  <si>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</si>
  <si>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</si>
  <si>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</si>
  <si>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</si>
  <si>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</si>
  <si>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</si>
  <si>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</si>
  <si>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</si>
  <si>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</si>
  <si>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</si>
  <si>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</si>
  <si>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</si>
  <si>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</si>
  <si>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</si>
  <si>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</si>
  <si>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</si>
  <si>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</si>
  <si>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</si>
  <si>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</si>
  <si>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</si>
  <si>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</si>
  <si>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</si>
  <si>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</si>
  <si>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</si>
  <si>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</si>
  <si>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</si>
  <si>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</si>
  <si>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</si>
  <si>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</si>
  <si>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</si>
  <si>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</si>
  <si>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</si>
  <si>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</si>
  <si>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</si>
  <si>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</si>
  <si>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</si>
  <si>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</si>
  <si>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</si>
  <si>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</si>
  <si>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</si>
  <si>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</si>
  <si>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</si>
  <si>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</si>
  <si>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</si>
  <si>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</si>
  <si>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</si>
  <si>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</si>
  <si>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</si>
  <si>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</si>
  <si>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</si>
  <si>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</si>
  <si>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</si>
  <si>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</si>
  <si>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</si>
  <si>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</si>
  <si>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</si>
  <si>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</si>
  <si>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</si>
  <si>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</si>
  <si>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</si>
  <si>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</si>
  <si>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</si>
  <si>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</si>
  <si>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</si>
  <si>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</si>
  <si>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</si>
  <si>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</si>
  <si>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</si>
  <si>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</si>
  <si>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</si>
  <si>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</si>
  <si>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</si>
  <si>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</si>
  <si>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</si>
  <si>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</si>
  <si>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</si>
  <si>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</si>
  <si>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</si>
  <si>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</si>
  <si>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</si>
  <si>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</si>
  <si>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</si>
  <si>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</si>
  <si>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</si>
  <si>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</si>
  <si>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</si>
  <si>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</si>
  <si>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</si>
  <si>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</si>
  <si>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</si>
  <si>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</si>
  <si>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</si>
  <si>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</si>
  <si>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</si>
  <si>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</si>
  <si>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</si>
  <si>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</si>
  <si>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</si>
  <si>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</si>
  <si>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</si>
  <si>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</si>
  <si>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</si>
  <si>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</si>
  <si>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</si>
  <si>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</si>
  <si>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</si>
  <si>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</si>
  <si>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</si>
  <si>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</si>
  <si>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</si>
  <si>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</si>
  <si>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</si>
  <si>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</si>
  <si>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</si>
  <si>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</si>
  <si>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</si>
  <si>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</si>
  <si>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</si>
  <si>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</si>
  <si>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</si>
  <si>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</si>
  <si>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</si>
  <si>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</si>
  <si>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</si>
  <si>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</si>
  <si>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</si>
  <si>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</si>
  <si>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</si>
  <si>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</si>
  <si>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</si>
  <si>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</si>
  <si>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</si>
  <si>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</si>
  <si>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</si>
  <si>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</si>
  <si>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</si>
  <si>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</si>
  <si>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</si>
  <si>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</si>
  <si>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</si>
  <si>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</si>
  <si>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</si>
  <si>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</si>
  <si>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</si>
  <si>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</si>
  <si>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</si>
  <si>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</si>
  <si>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</si>
  <si>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</si>
  <si>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</si>
  <si>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</si>
  <si>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</si>
  <si>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</si>
  <si>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</si>
  <si>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</si>
  <si>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</si>
  <si>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</si>
  <si>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</si>
  <si>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</si>
  <si>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</si>
  <si>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</si>
  <si>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</si>
  <si>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</si>
  <si>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</si>
  <si>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</si>
  <si>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</si>
  <si>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</si>
  <si>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</si>
  <si>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</si>
  <si>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</si>
  <si>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</si>
  <si>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</si>
  <si>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</si>
  <si>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</si>
  <si>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</si>
  <si>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</si>
  <si>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</si>
  <si>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</si>
  <si>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</si>
  <si>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</si>
  <si>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</si>
  <si>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</si>
  <si>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</si>
  <si>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</si>
  <si>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</si>
  <si>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</si>
  <si>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</si>
  <si>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</si>
  <si>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</si>
  <si>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</si>
  <si>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</si>
  <si>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</si>
  <si>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</si>
  <si>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</si>
  <si>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</si>
  <si>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</si>
  <si>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</si>
  <si>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</si>
  <si>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</si>
  <si>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</si>
  <si>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</si>
  <si>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</si>
  <si>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</si>
  <si>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</si>
  <si>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</si>
  <si>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</si>
  <si>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</si>
  <si>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</si>
  <si>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</si>
  <si>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</si>
  <si>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</si>
  <si>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</si>
  <si>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</si>
  <si>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</si>
  <si>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</si>
  <si>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</si>
  <si>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</si>
  <si>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</si>
  <si>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</si>
  <si>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</si>
  <si>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</si>
  <si>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</si>
  <si>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</si>
  <si>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</si>
  <si>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</si>
  <si>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</si>
  <si>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</si>
  <si>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</si>
  <si>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</si>
  <si>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</si>
  <si>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</si>
  <si>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</si>
  <si>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</si>
  <si>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</si>
  <si>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</si>
  <si>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</si>
  <si>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</si>
  <si>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</si>
  <si>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</si>
  <si>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</si>
  <si>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</si>
  <si>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</si>
  <si>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</si>
  <si>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</si>
  <si>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</si>
  <si>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</si>
  <si>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</si>
  <si>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</si>
  <si>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</si>
  <si>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</si>
  <si>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</si>
  <si>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</si>
  <si>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</si>
  <si>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</si>
  <si>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</si>
  <si>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</si>
  <si>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</si>
  <si>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</si>
  <si>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</si>
  <si>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</si>
  <si>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</si>
  <si>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</si>
  <si>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</si>
  <si>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</si>
  <si>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</si>
  <si>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</si>
  <si>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</si>
  <si>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</si>
  <si>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</si>
  <si>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</si>
  <si>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</si>
  <si>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</si>
  <si>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</si>
  <si>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</si>
  <si>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</si>
  <si>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</si>
  <si>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</si>
  <si>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</si>
  <si>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</si>
  <si>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</si>
  <si>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</si>
  <si>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</si>
  <si>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</si>
  <si>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</si>
  <si>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</si>
  <si>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</si>
  <si>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</si>
  <si>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</si>
  <si>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</si>
  <si>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</si>
  <si>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</si>
  <si>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</si>
  <si>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</si>
  <si>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</si>
  <si>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</si>
  <si>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</si>
  <si>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</si>
  <si>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</si>
  <si>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</si>
  <si>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</si>
  <si>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</si>
  <si>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</si>
  <si>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</si>
  <si>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</si>
  <si>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</si>
  <si>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</si>
  <si>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</si>
  <si>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</si>
  <si>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</si>
  <si>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</si>
  <si>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</si>
  <si>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</si>
  <si>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</si>
  <si>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</si>
  <si>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</si>
  <si>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</si>
  <si>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</si>
  <si>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</si>
  <si>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</si>
  <si>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</si>
  <si>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</si>
  <si>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</si>
  <si>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</si>
  <si>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</si>
  <si>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</si>
  <si>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</si>
  <si>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</si>
  <si>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</si>
  <si>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</si>
  <si>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</si>
  <si>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</si>
  <si>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</si>
  <si>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</si>
  <si>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</si>
  <si>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</si>
  <si>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</si>
  <si>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</si>
  <si>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</si>
  <si>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</si>
  <si>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</si>
  <si>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</si>
  <si>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</si>
  <si>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</si>
  <si>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</si>
  <si>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</si>
  <si>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</si>
  <si>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</si>
  <si>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</si>
  <si>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</si>
  <si>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</si>
  <si>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</si>
  <si>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</si>
  <si>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</si>
  <si>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</si>
  <si>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</si>
  <si>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</si>
  <si>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</si>
  <si>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</si>
  <si>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</si>
  <si>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</si>
  <si>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</si>
  <si>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</si>
  <si>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</si>
  <si>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</si>
  <si>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</si>
  <si>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</si>
  <si>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</si>
  <si>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</si>
  <si>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</si>
  <si>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</si>
  <si>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</si>
  <si>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</si>
  <si>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</si>
  <si>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</si>
  <si>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</si>
  <si>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</si>
  <si>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</si>
  <si>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</si>
  <si>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</si>
  <si>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</si>
  <si>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</si>
  <si>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</si>
  <si>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</si>
  <si>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</si>
  <si>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</si>
  <si>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</si>
  <si>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</si>
  <si>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</si>
  <si>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</si>
  <si>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</si>
  <si>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</si>
  <si>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</si>
  <si>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</si>
  <si>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</si>
  <si>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</si>
  <si>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</si>
  <si>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</si>
  <si>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</si>
  <si>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</si>
  <si>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</si>
  <si>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</si>
  <si>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</si>
  <si>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</si>
  <si>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</si>
  <si>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</si>
  <si>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</si>
  <si>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</si>
  <si>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</si>
  <si>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</si>
  <si>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</si>
  <si>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</si>
  <si>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</si>
  <si>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</si>
  <si>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</si>
  <si>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</si>
  <si>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</si>
  <si>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</si>
  <si>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</si>
  <si>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</si>
  <si>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</si>
  <si>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</si>
  <si>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</si>
  <si>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</si>
  <si>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</si>
  <si>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</si>
  <si>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</si>
  <si>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</si>
  <si>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</si>
  <si>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</si>
  <si>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</si>
  <si>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</si>
  <si>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</si>
  <si>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</si>
  <si>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</si>
  <si>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</si>
  <si>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</si>
  <si>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</si>
  <si>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</si>
  <si>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</si>
  <si>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</si>
  <si>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</si>
  <si>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</si>
  <si>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</si>
  <si>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</si>
  <si>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</si>
  <si>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</si>
  <si>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</si>
  <si>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</si>
  <si>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</si>
  <si>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</si>
  <si>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</si>
  <si>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</si>
  <si>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</si>
  <si>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</si>
  <si>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</si>
  <si>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</si>
  <si>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</si>
  <si>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</si>
  <si>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</si>
  <si>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</si>
  <si>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</si>
  <si>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</si>
  <si>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</si>
  <si>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</si>
  <si>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</si>
  <si>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</si>
  <si>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</si>
  <si>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</si>
  <si>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</si>
  <si>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</si>
  <si>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</si>
  <si>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</si>
  <si>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</si>
  <si>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</si>
  <si>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</si>
  <si>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</si>
  <si>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</si>
  <si>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</si>
  <si>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</si>
  <si>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</si>
  <si>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</si>
  <si>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</si>
  <si>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</si>
  <si>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</si>
  <si>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</si>
  <si>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</si>
  <si>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</si>
  <si>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</si>
  <si>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</si>
  <si>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</si>
  <si>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</si>
  <si>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</si>
  <si>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</si>
  <si>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</si>
  <si>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</si>
  <si>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</si>
  <si>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</si>
  <si>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</si>
  <si>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</si>
  <si>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</si>
  <si>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</si>
  <si>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</si>
  <si>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</si>
  <si>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</si>
  <si>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</si>
  <si>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</si>
  <si>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</si>
  <si>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</si>
  <si>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</si>
  <si>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</si>
  <si>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</si>
  <si>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</si>
  <si>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</si>
  <si>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</si>
  <si>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</si>
  <si>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</si>
  <si>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</si>
  <si>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</si>
  <si>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</si>
  <si>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</si>
  <si>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</si>
  <si>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</si>
  <si>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</si>
  <si>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</si>
  <si>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</si>
  <si>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</si>
  <si>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</si>
  <si>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</si>
  <si>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</si>
  <si>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</si>
  <si>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</si>
  <si>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</si>
  <si>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</si>
  <si>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</si>
  <si>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</si>
  <si>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</si>
  <si>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</si>
  <si>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</si>
  <si>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</si>
  <si>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</si>
  <si>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</si>
  <si>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</si>
  <si>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</si>
  <si>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</si>
  <si>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</si>
  <si>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</si>
  <si>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</si>
  <si>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</si>
  <si>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</si>
  <si>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</si>
  <si>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</si>
  <si>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</si>
  <si>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</si>
  <si>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</si>
  <si>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</si>
  <si>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</si>
  <si>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</si>
  <si>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</si>
  <si>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</si>
  <si>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</si>
  <si>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</si>
  <si>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</si>
  <si>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</si>
  <si>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</si>
  <si>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</si>
  <si>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</si>
  <si>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</si>
  <si>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</si>
  <si>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</si>
  <si>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</si>
  <si>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</si>
  <si>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</si>
  <si>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</si>
  <si>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</si>
  <si>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</si>
  <si>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</si>
  <si>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</si>
  <si>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</si>
  <si>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</si>
  <si>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</si>
  <si>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</si>
  <si>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</si>
  <si>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</si>
  <si>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</si>
  <si>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</si>
  <si>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</si>
  <si>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</si>
  <si>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</si>
  <si>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</si>
  <si>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</si>
  <si>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</si>
  <si>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</si>
  <si>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</si>
  <si>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</si>
  <si>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</si>
  <si>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</si>
  <si>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</si>
  <si>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</si>
  <si>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</si>
  <si>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</si>
  <si>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</si>
  <si>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</si>
  <si>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</si>
  <si>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</si>
  <si>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</si>
  <si>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</si>
  <si>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</si>
  <si>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</si>
  <si>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</si>
  <si>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</si>
  <si>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</si>
  <si>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</si>
  <si>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</si>
  <si>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</si>
  <si>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</si>
  <si>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</si>
  <si>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</si>
  <si>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</si>
  <si>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</si>
  <si>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</si>
  <si>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</si>
  <si>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</si>
  <si>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</si>
  <si>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</si>
  <si>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</si>
  <si>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</si>
  <si>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</si>
  <si>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</si>
  <si>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</si>
  <si>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</si>
  <si>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</si>
  <si>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</si>
  <si>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</si>
  <si>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</si>
  <si>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</si>
  <si>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</si>
  <si>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</si>
  <si>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</si>
  <si>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</si>
  <si>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</si>
  <si>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</si>
  <si>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</si>
  <si>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</si>
  <si>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</si>
  <si>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</si>
  <si>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</si>
  <si>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</si>
  <si>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</si>
  <si>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</si>
  <si>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</si>
  <si>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</si>
  <si>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</si>
  <si>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</si>
  <si>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</si>
  <si>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</si>
  <si>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</si>
  <si>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</si>
  <si>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</si>
  <si>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</si>
  <si>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</si>
  <si>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</si>
  <si>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</si>
  <si>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</si>
  <si>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</si>
  <si>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</si>
  <si>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</si>
  <si>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</si>
  <si>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</si>
  <si>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</si>
  <si>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</si>
  <si>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</si>
  <si>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</si>
  <si>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</si>
  <si>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</si>
  <si>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</si>
  <si>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</si>
  <si>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</si>
  <si>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</si>
  <si>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</si>
  <si>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</si>
  <si>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</si>
  <si>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</si>
  <si>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</si>
  <si>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</si>
  <si>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</si>
  <si>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</si>
  <si>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</si>
  <si>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</si>
  <si>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</si>
  <si>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</si>
  <si>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</si>
  <si>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</si>
  <si>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</si>
  <si>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</si>
  <si>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</si>
  <si>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</si>
  <si>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</si>
  <si>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</si>
  <si>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</si>
  <si>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</si>
  <si>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</si>
  <si>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</si>
  <si>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</si>
  <si>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</si>
  <si>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</si>
  <si>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</si>
  <si>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</si>
  <si>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</si>
  <si>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</si>
  <si>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</si>
  <si>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</si>
  <si>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</si>
  <si>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</si>
  <si>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</si>
  <si>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</si>
  <si>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</si>
  <si>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</si>
  <si>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</si>
  <si>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</si>
  <si>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</si>
  <si>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</si>
  <si>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</si>
  <si>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</si>
  <si>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</si>
  <si>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</si>
  <si>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</si>
  <si>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</si>
  <si>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</si>
  <si>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</si>
  <si>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</si>
  <si>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</si>
  <si>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</si>
  <si>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</si>
  <si>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</si>
  <si>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</si>
  <si>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</si>
  <si>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</si>
  <si>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</si>
  <si>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</si>
  <si>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</si>
  <si>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</si>
  <si>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</si>
  <si>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</si>
  <si>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</si>
  <si>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</si>
  <si>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</si>
  <si>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</si>
  <si>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</si>
  <si>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</si>
  <si>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</si>
  <si>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</si>
  <si>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</si>
  <si>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</si>
  <si>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</si>
  <si>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</si>
  <si>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</si>
  <si>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</si>
  <si>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</si>
  <si>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</si>
  <si>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</si>
  <si>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</si>
  <si>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</si>
  <si>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</si>
  <si>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</si>
  <si>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</si>
  <si>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</si>
  <si>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</si>
  <si>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</si>
  <si>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</si>
  <si>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</si>
  <si>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</si>
  <si>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</si>
  <si>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</si>
  <si>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</si>
  <si>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</si>
  <si>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</si>
  <si>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</si>
  <si>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</si>
  <si>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</si>
  <si>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</si>
  <si>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</si>
  <si>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</si>
  <si>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</si>
  <si>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</si>
  <si>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</si>
  <si>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</si>
  <si>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</si>
  <si>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</si>
  <si>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</si>
  <si>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</si>
  <si>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</si>
  <si>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</si>
  <si>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</si>
  <si>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</si>
  <si>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</si>
  <si>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</si>
  <si>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</si>
  <si>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</si>
  <si>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</si>
  <si>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</si>
  <si>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</si>
  <si>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</si>
  <si>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</si>
  <si>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</si>
  <si>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</si>
  <si>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</si>
  <si>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</si>
  <si>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</si>
  <si>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</si>
  <si>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</si>
  <si>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</si>
  <si>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</si>
  <si>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</si>
  <si>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</si>
  <si>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</si>
  <si>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</si>
  <si>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</si>
  <si>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</si>
  <si>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</si>
  <si>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</si>
  <si>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</si>
  <si>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</si>
  <si>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</si>
  <si>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</si>
  <si>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</si>
  <si>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</si>
  <si>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</si>
  <si>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</si>
  <si>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</si>
  <si>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</si>
  <si>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</si>
  <si>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</si>
  <si>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</si>
  <si>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</si>
  <si>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</si>
  <si>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</si>
  <si>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</si>
  <si>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</si>
  <si>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</si>
  <si>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</si>
  <si>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</si>
  <si>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</si>
  <si>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</si>
  <si>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</si>
  <si>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</si>
  <si>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</si>
  <si>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</si>
  <si>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</si>
  <si>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</si>
  <si>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</si>
  <si>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</si>
  <si>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</si>
  <si>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</si>
  <si>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</si>
  <si>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</si>
  <si>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</si>
  <si>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</si>
  <si>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</si>
  <si>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</si>
  <si>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</si>
  <si>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</si>
  <si>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</si>
  <si>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</si>
  <si>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</si>
  <si>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</si>
  <si>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</si>
  <si>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</si>
  <si>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</si>
  <si>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</si>
  <si>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</si>
  <si>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</si>
  <si>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</si>
  <si>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</si>
  <si>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</si>
  <si>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</si>
  <si>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</si>
  <si>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</si>
  <si>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</si>
  <si>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</si>
  <si>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</si>
  <si>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</si>
  <si>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</si>
  <si>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</si>
  <si>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</si>
  <si>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</si>
  <si>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</si>
  <si>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</si>
  <si>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</si>
  <si>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</si>
  <si>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</si>
  <si>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</si>
  <si>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</si>
  <si>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</si>
  <si>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</si>
  <si>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</si>
  <si>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</si>
  <si>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</si>
  <si>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</si>
  <si>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</si>
  <si>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</si>
  <si>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</si>
  <si>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</si>
  <si>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</si>
  <si>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</si>
  <si>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</si>
  <si>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</si>
  <si>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</si>
  <si>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</si>
  <si>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</si>
  <si>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</si>
  <si>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</si>
  <si>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</si>
  <si>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</si>
  <si>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</si>
  <si>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</si>
  <si>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</si>
  <si>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</si>
  <si>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</si>
  <si>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</si>
  <si>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</si>
  <si>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</si>
  <si>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</si>
  <si>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</si>
  <si>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</si>
  <si>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</si>
  <si>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</si>
  <si>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</si>
  <si>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</si>
  <si>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</si>
  <si>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</si>
  <si>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</si>
  <si>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</si>
  <si>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</si>
  <si>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</si>
  <si>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</si>
  <si>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</si>
  <si>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</si>
  <si>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</si>
  <si>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</si>
  <si>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</si>
  <si>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</si>
  <si>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</si>
  <si>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</si>
  <si>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</si>
  <si>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</si>
  <si>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</si>
  <si>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</si>
  <si>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</si>
  <si>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</si>
  <si>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</si>
  <si>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</si>
  <si>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</si>
  <si>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</si>
  <si>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</si>
  <si>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</si>
  <si>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</si>
  <si>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</si>
  <si>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</si>
  <si>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</si>
  <si>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</si>
  <si>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</si>
  <si>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</si>
  <si>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</si>
  <si>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</si>
  <si>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</si>
  <si>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</si>
  <si>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</si>
  <si>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</si>
  <si>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</si>
  <si>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</si>
  <si>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</si>
  <si>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</si>
  <si>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</si>
  <si>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</si>
  <si>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</si>
  <si>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</si>
  <si>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</si>
  <si>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</si>
  <si>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</si>
  <si>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</si>
  <si>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</si>
  <si>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</si>
  <si>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</si>
  <si>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</si>
  <si>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</si>
  <si>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</si>
  <si>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</si>
  <si>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</si>
  <si>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</si>
  <si>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</si>
  <si>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</si>
  <si>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</si>
  <si>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</si>
  <si>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</si>
  <si>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</si>
  <si>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</si>
  <si>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</si>
  <si>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</si>
  <si>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</si>
  <si>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</si>
  <si>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</si>
  <si>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</si>
  <si>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</si>
  <si>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</si>
  <si>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</si>
  <si>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</si>
  <si>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</si>
  <si>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</si>
  <si>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</si>
  <si>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</si>
  <si>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</si>
  <si>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</si>
  <si>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</si>
  <si>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</si>
  <si>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</si>
  <si>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</si>
  <si>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</si>
  <si>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</si>
  <si>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</si>
  <si>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</si>
  <si>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</si>
  <si>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</si>
  <si>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</si>
  <si>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</si>
  <si>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</si>
  <si>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</si>
  <si>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</si>
  <si>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</si>
  <si>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</si>
  <si>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</si>
  <si>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</si>
  <si>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</si>
  <si>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</si>
  <si>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</si>
  <si>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</si>
  <si>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</si>
  <si>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</si>
  <si>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</si>
  <si>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</si>
  <si>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</si>
  <si>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</si>
  <si>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</si>
  <si>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</si>
  <si>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</si>
  <si>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</si>
  <si>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</si>
  <si>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</si>
  <si>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</si>
  <si>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</si>
  <si>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</si>
  <si>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</si>
  <si>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</si>
  <si>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</si>
  <si>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</si>
  <si>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</si>
  <si>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</si>
  <si>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</si>
  <si>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</si>
  <si>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</si>
  <si>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</si>
  <si>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</si>
  <si>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</si>
  <si>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</si>
  <si>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</si>
  <si>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</si>
  <si>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</si>
  <si>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</si>
  <si>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</si>
  <si>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</si>
  <si>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</si>
  <si>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</si>
  <si>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</si>
  <si>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</si>
  <si>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</si>
  <si>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</si>
  <si>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</si>
  <si>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</si>
  <si>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</si>
  <si>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</si>
  <si>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</si>
  <si>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</si>
  <si>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</si>
  <si>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</si>
  <si>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</si>
  <si>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</si>
  <si>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</si>
  <si>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</si>
  <si>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</si>
  <si>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</si>
  <si>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</si>
  <si>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</si>
  <si>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</si>
  <si>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</si>
  <si>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</si>
  <si>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</si>
  <si>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</si>
  <si>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</si>
  <si>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</si>
  <si>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</si>
  <si>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</si>
  <si>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</si>
  <si>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</si>
  <si>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</si>
  <si>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</si>
  <si>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</si>
  <si>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</si>
  <si>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</si>
  <si>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</si>
  <si>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</si>
  <si>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</si>
  <si>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</si>
  <si>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</si>
  <si>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</si>
  <si>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</si>
  <si>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</si>
  <si>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</si>
  <si>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</si>
  <si>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</si>
  <si>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</si>
  <si>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</si>
  <si>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</si>
  <si>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</si>
  <si>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</si>
  <si>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</si>
  <si>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</si>
  <si>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</si>
  <si>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</si>
  <si>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</si>
  <si>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</si>
  <si>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</si>
  <si>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</si>
  <si>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</si>
  <si>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</si>
  <si>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</si>
  <si>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</si>
  <si>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</si>
  <si>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</si>
  <si>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</si>
  <si>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</si>
  <si>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</si>
  <si>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</si>
  <si>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</si>
  <si>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</si>
  <si>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</si>
  <si>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</si>
  <si>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</si>
  <si>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</si>
  <si>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</si>
  <si>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</si>
  <si>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</si>
  <si>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</si>
  <si>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</si>
  <si>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</si>
  <si>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</si>
  <si>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</si>
  <si>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</si>
  <si>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</si>
  <si>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</si>
  <si>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</si>
  <si>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</si>
  <si>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</si>
  <si>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</si>
  <si>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</si>
  <si>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</si>
  <si>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</si>
  <si>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</si>
  <si>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</si>
  <si>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</si>
  <si>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</si>
  <si>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</si>
  <si>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</si>
  <si>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</si>
  <si>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</si>
  <si>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</si>
  <si>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</si>
  <si>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</si>
  <si>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</si>
  <si>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</si>
  <si>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</si>
  <si>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</si>
  <si>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</si>
  <si>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</si>
  <si>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</si>
  <si>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</si>
  <si>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</si>
  <si>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</si>
  <si>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</si>
  <si>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</si>
  <si>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</si>
  <si>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</si>
  <si>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</si>
  <si>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</si>
  <si>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</si>
  <si>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</si>
  <si>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</si>
  <si>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</si>
  <si>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</si>
  <si>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</si>
  <si>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</si>
  <si>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</si>
  <si>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</si>
  <si>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</si>
  <si>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</si>
  <si>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</si>
  <si>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</si>
  <si>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</si>
  <si>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</si>
  <si>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</si>
  <si>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</si>
  <si>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</si>
  <si>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</si>
  <si>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</si>
  <si>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</si>
  <si>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</si>
  <si>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</si>
  <si>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</si>
  <si>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</si>
  <si>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</si>
  <si>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</si>
  <si>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</si>
  <si>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</si>
  <si>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</si>
  <si>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</si>
  <si>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</si>
  <si>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</si>
  <si>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</si>
  <si>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</si>
  <si>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</si>
  <si>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</si>
  <si>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</si>
  <si>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</si>
  <si>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</si>
  <si>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</si>
  <si>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</si>
  <si>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</si>
  <si>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</si>
  <si>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</si>
  <si>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</si>
  <si>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</si>
  <si>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</si>
  <si>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</si>
  <si>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</si>
  <si>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</si>
  <si>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</si>
  <si>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</si>
  <si>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</si>
  <si>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</si>
  <si>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</si>
  <si>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</si>
  <si>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</si>
  <si>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</si>
  <si>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</si>
  <si>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</si>
  <si>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</si>
  <si>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</si>
  <si>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</si>
  <si>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</si>
  <si>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</si>
  <si>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</si>
  <si>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</si>
  <si>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</si>
  <si>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</si>
  <si>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</si>
  <si>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</si>
  <si>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</si>
  <si>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</si>
  <si>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</si>
  <si>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</si>
  <si>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</si>
  <si>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</si>
  <si>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</si>
  <si>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</si>
  <si>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</si>
  <si>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</si>
  <si>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</si>
  <si>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</si>
  <si>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</si>
  <si>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</si>
  <si>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</si>
  <si>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</si>
  <si>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</si>
  <si>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</si>
  <si>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</si>
  <si>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</si>
  <si>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</si>
  <si>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</si>
  <si>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</si>
  <si>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</si>
  <si>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</si>
  <si>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</si>
  <si>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</si>
  <si>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</si>
  <si>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</si>
  <si>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</si>
  <si>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</si>
  <si>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</si>
  <si>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</si>
  <si>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</si>
  <si>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</si>
  <si>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</si>
  <si>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</si>
  <si>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</si>
  <si>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</si>
  <si>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</si>
  <si>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</si>
  <si>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</si>
  <si>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</si>
  <si>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</si>
  <si>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</si>
  <si>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</si>
  <si>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</si>
  <si>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</si>
  <si>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</si>
  <si>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</si>
  <si>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</si>
  <si>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</si>
  <si>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</si>
  <si>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</si>
  <si>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</si>
  <si>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</si>
  <si>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</si>
  <si>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</si>
  <si>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</si>
  <si>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</si>
  <si>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</si>
  <si>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</si>
  <si>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</si>
  <si>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</si>
  <si>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</si>
  <si>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</si>
  <si>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</si>
  <si>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</si>
  <si>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</si>
  <si>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</si>
  <si>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</si>
  <si>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</si>
  <si>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</si>
  <si>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</si>
  <si>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</si>
  <si>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</si>
  <si>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</si>
  <si>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</si>
  <si>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</si>
  <si>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</si>
  <si>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</si>
  <si>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</si>
  <si>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</si>
  <si>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</si>
  <si>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</si>
  <si>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</si>
  <si>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</si>
  <si>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</si>
  <si>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</si>
  <si>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</si>
  <si>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</si>
  <si>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</si>
  <si>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</si>
  <si>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</si>
  <si>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</si>
  <si>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</si>
  <si>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</si>
  <si>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</si>
  <si>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</si>
  <si>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</si>
  <si>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</si>
  <si>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</si>
  <si>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</si>
  <si>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</si>
  <si>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</si>
  <si>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</si>
  <si>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</si>
  <si>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</si>
  <si>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</si>
  <si>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</si>
  <si>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</si>
  <si>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</si>
  <si>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</si>
  <si>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</si>
  <si>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</si>
  <si>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</si>
  <si>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</si>
  <si>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</si>
  <si>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</si>
  <si>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</si>
  <si>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</si>
  <si>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</si>
  <si>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</si>
  <si>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</si>
  <si>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</si>
  <si>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</si>
  <si>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</si>
  <si>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</si>
  <si>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</si>
  <si>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</si>
  <si>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</si>
  <si>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</si>
  <si>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</si>
  <si>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</si>
  <si>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</si>
  <si>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</si>
  <si>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</si>
  <si>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</si>
  <si>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</si>
  <si>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</si>
  <si>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</si>
  <si>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</si>
  <si>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</si>
  <si>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</si>
  <si>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</si>
  <si>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</si>
  <si>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</si>
  <si>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</si>
  <si>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</si>
  <si>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</si>
  <si>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</si>
  <si>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</si>
  <si>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</si>
  <si>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</si>
  <si>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</si>
  <si>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</si>
  <si>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</si>
  <si>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</si>
  <si>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</si>
  <si>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</si>
  <si>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</si>
  <si>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</si>
  <si>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</si>
  <si>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</si>
  <si>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</si>
  <si>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</si>
  <si>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</si>
  <si>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</si>
  <si>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</si>
  <si>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</si>
  <si>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</si>
  <si>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</si>
  <si>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</si>
  <si>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</si>
  <si>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</si>
  <si>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</si>
  <si>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</si>
  <si>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</si>
  <si>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</si>
  <si>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</si>
  <si>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</si>
  <si>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</si>
  <si>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</si>
  <si>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</si>
  <si>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</si>
  <si>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</si>
  <si>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</si>
  <si>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</si>
  <si>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</si>
  <si>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</si>
  <si>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</si>
  <si>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</si>
  <si>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</si>
  <si>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</si>
  <si>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</si>
  <si>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</si>
  <si>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</si>
  <si>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</si>
  <si>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</si>
  <si>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</si>
  <si>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</si>
  <si>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</si>
  <si>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</si>
  <si>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</si>
  <si>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</si>
  <si>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</si>
  <si>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</si>
  <si>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</si>
  <si>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</si>
  <si>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</si>
  <si>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</si>
  <si>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</si>
  <si>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</si>
  <si>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</si>
  <si>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</si>
  <si>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</si>
  <si>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</si>
  <si>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</si>
  <si>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</si>
  <si>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</si>
  <si>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</si>
  <si>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</si>
  <si>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</si>
  <si>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</si>
  <si>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</si>
  <si>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</si>
  <si>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</si>
  <si>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</si>
  <si>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</si>
  <si>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</si>
  <si>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</si>
  <si>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</si>
  <si>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</si>
  <si>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</si>
  <si>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</si>
  <si>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</si>
  <si>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</si>
  <si>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</si>
  <si>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</si>
  <si>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</si>
  <si>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</si>
  <si>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</si>
  <si>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</si>
  <si>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</si>
  <si>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</si>
  <si>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</si>
  <si>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</si>
  <si>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</si>
  <si>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</si>
  <si>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</si>
  <si>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</si>
  <si>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</si>
  <si>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</si>
  <si>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</si>
  <si>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</si>
  <si>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</si>
  <si>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</si>
  <si>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</si>
  <si>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</si>
  <si>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</si>
  <si>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</si>
  <si>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</si>
  <si>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</si>
  <si>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</si>
  <si>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</si>
  <si>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</si>
  <si>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</si>
  <si>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</si>
  <si>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</si>
  <si>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</si>
  <si>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</si>
  <si>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</si>
  <si>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</si>
  <si>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</si>
  <si>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</si>
  <si>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</si>
  <si>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</si>
  <si>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</si>
  <si>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</si>
  <si>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</si>
  <si>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</si>
  <si>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</si>
  <si>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</si>
  <si>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</si>
  <si>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</si>
  <si>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</si>
  <si>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</si>
  <si>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</si>
  <si>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</si>
  <si>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</si>
  <si>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</si>
  <si>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</si>
  <si>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</si>
  <si>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</si>
  <si>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</si>
  <si>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</si>
  <si>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</si>
  <si>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</si>
  <si>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</si>
  <si>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</si>
  <si>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</si>
  <si>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</si>
  <si>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</si>
  <si>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</si>
  <si>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</si>
  <si>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</si>
  <si>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</si>
  <si>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</si>
  <si>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</si>
  <si>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</si>
  <si>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</si>
  <si>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</si>
  <si>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</si>
  <si>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</si>
  <si>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</si>
  <si>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</si>
  <si>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</si>
  <si>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</si>
  <si>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</si>
  <si>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</si>
  <si>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</si>
  <si>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</si>
  <si>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</si>
  <si>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</si>
  <si>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</si>
  <si>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</si>
  <si>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</si>
  <si>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</si>
  <si>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</si>
  <si>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</si>
  <si>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</si>
  <si>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</si>
  <si>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</si>
  <si>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</si>
  <si>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</si>
  <si>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</si>
  <si>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</si>
  <si>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</si>
  <si>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</si>
  <si>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</si>
  <si>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</si>
  <si>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</si>
  <si>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</si>
  <si>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</si>
  <si>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</si>
  <si>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</si>
  <si>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</si>
  <si>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</si>
  <si>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</si>
  <si>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</si>
  <si>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</si>
  <si>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</si>
  <si>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</si>
  <si>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</si>
  <si>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</si>
  <si>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</si>
  <si>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</si>
  <si>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</si>
  <si>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</si>
  <si>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</si>
  <si>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</si>
  <si>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</si>
  <si>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</si>
  <si>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</si>
  <si>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</si>
  <si>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</si>
  <si>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</si>
  <si>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</si>
  <si>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</si>
  <si>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</si>
  <si>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</si>
  <si>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</si>
  <si>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</si>
  <si>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</si>
  <si>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</si>
  <si>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</si>
  <si>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</si>
  <si>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</si>
  <si>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</si>
  <si>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</si>
  <si>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</si>
  <si>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</si>
  <si>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</si>
  <si>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</si>
  <si>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</si>
  <si>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</si>
  <si>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</si>
  <si>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</si>
  <si>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</si>
  <si>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</si>
  <si>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</si>
  <si>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</si>
  <si>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</si>
  <si>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</si>
  <si>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</si>
  <si>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</si>
  <si>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</si>
  <si>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</si>
  <si>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</si>
  <si>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</si>
  <si>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</si>
  <si>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</si>
  <si>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</si>
  <si>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</si>
  <si>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</si>
  <si>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</si>
  <si>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</si>
  <si>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</si>
  <si>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</si>
  <si>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</si>
  <si>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</si>
  <si>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</si>
  <si>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</si>
  <si>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</si>
  <si>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</si>
  <si>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</si>
  <si>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</si>
  <si>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</si>
  <si>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</si>
  <si>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</si>
  <si>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</si>
  <si>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</si>
  <si>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</si>
  <si>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</si>
  <si>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</si>
  <si>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</si>
  <si>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</si>
  <si>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</si>
  <si>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</si>
  <si>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</si>
  <si>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</si>
  <si>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</si>
  <si>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</si>
  <si>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</si>
  <si>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</si>
  <si>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</si>
  <si>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</si>
  <si>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</si>
  <si>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</si>
  <si>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</si>
  <si>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</si>
  <si>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</si>
  <si>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</si>
  <si>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</si>
  <si>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</si>
  <si>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</si>
  <si>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</si>
  <si>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</si>
  <si>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</si>
  <si>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</si>
  <si>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</si>
  <si>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</si>
  <si>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</si>
  <si>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</si>
  <si>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</si>
  <si>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</si>
  <si>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</si>
  <si>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</si>
  <si>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</si>
  <si>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</si>
  <si>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</si>
  <si>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</si>
  <si>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</si>
  <si>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</si>
  <si>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</si>
  <si>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</si>
  <si>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</si>
  <si>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</si>
  <si>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</si>
  <si>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</si>
  <si>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</si>
  <si>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</si>
  <si>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</si>
  <si>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</si>
  <si>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</si>
  <si>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</si>
  <si>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</si>
  <si>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</si>
  <si>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</si>
  <si>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</si>
  <si>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</si>
  <si>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</si>
  <si>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</si>
  <si>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</si>
  <si>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</si>
  <si>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</si>
  <si>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</si>
  <si>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</si>
  <si>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</si>
  <si>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</si>
  <si>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</si>
  <si>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</si>
  <si>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</si>
  <si>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</si>
  <si>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</si>
  <si>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</si>
  <si>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</si>
  <si>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</si>
  <si>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</si>
  <si>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</si>
  <si>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</si>
  <si>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</si>
  <si>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</si>
  <si>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</si>
  <si>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</si>
  <si>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</si>
  <si>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</si>
  <si>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</si>
  <si>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</si>
  <si>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</si>
  <si>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</si>
  <si>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</si>
  <si>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</si>
  <si>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</si>
  <si>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</si>
  <si>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</si>
  <si>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</si>
  <si>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</si>
  <si>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</si>
  <si>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</si>
  <si>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</si>
  <si>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</si>
  <si>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</si>
  <si>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</si>
  <si>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</si>
  <si>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</si>
  <si>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</si>
  <si>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</si>
  <si>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</si>
  <si>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</si>
  <si>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</si>
  <si>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</si>
  <si>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</si>
  <si>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</si>
  <si>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</si>
  <si>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</si>
  <si>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</si>
  <si>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</si>
  <si>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</si>
  <si>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</si>
  <si>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</si>
  <si>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</si>
  <si>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</si>
  <si>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</si>
  <si>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</si>
  <si>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</si>
  <si>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</si>
  <si>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</si>
  <si>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</si>
  <si>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</si>
  <si>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</si>
  <si>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</si>
  <si>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</si>
  <si>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</si>
  <si>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</si>
  <si>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</si>
  <si>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</si>
  <si>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</si>
  <si>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</si>
  <si>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</si>
  <si>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</si>
  <si>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</si>
  <si>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</si>
  <si>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</si>
  <si>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</si>
  <si>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</si>
  <si>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</si>
  <si>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</si>
  <si>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</si>
  <si>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</si>
  <si>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</si>
  <si>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</si>
  <si>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</si>
  <si>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</si>
  <si>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</si>
  <si>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</si>
  <si>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</si>
  <si>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</si>
  <si>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</si>
  <si>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</si>
  <si>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</si>
  <si>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</si>
  <si>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</si>
  <si>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</si>
  <si>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</si>
  <si>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</si>
  <si>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</si>
  <si>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</si>
  <si>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</si>
  <si>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</si>
  <si>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</si>
  <si>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</si>
  <si>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</si>
  <si>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</si>
  <si>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</si>
  <si>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</si>
  <si>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</si>
  <si>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</si>
  <si>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</si>
  <si>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</si>
  <si>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</si>
  <si>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</si>
  <si>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</si>
  <si>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</si>
  <si>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</si>
  <si>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</si>
  <si>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</si>
  <si>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</si>
  <si>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</si>
  <si>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</si>
  <si>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</si>
  <si>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</si>
  <si>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</si>
  <si>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</si>
  <si>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</si>
  <si>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</si>
  <si>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</si>
  <si>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</si>
  <si>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</si>
  <si>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</si>
  <si>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</si>
  <si>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</si>
  <si>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</si>
  <si>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</si>
  <si>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</si>
  <si>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</si>
  <si>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</si>
  <si>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</si>
  <si>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</si>
  <si>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</si>
  <si>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</si>
  <si>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</si>
  <si>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</si>
  <si>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</si>
  <si>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</si>
  <si>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</si>
  <si>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</si>
  <si>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</si>
  <si>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</si>
  <si>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</si>
  <si>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</si>
  <si>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</si>
  <si>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</si>
  <si>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</si>
  <si>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</si>
  <si>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</si>
  <si>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</si>
  <si>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</si>
  <si>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</si>
  <si>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</si>
  <si>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</si>
  <si>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</si>
  <si>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</si>
  <si>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</si>
  <si>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</si>
  <si>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</si>
  <si>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</si>
  <si>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</si>
  <si>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</si>
  <si>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</si>
  <si>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</si>
  <si>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</si>
  <si>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</si>
  <si>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</si>
  <si>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</si>
  <si>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</si>
  <si>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</si>
  <si>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</si>
  <si>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</si>
  <si>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</si>
  <si>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</si>
  <si>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</si>
  <si>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</si>
  <si>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</si>
  <si>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</si>
  <si>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</si>
  <si>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</si>
  <si>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</si>
  <si>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</si>
  <si>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</si>
  <si>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</si>
  <si>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</si>
  <si>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</si>
  <si>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</si>
  <si>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</si>
  <si>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</si>
  <si>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</si>
  <si>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</si>
  <si>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</si>
  <si>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</si>
  <si>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</si>
  <si>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</si>
  <si>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</si>
  <si>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</si>
  <si>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</si>
  <si>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</si>
  <si>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</si>
  <si>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</si>
  <si>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</si>
  <si>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</si>
  <si>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</si>
  <si>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</si>
  <si>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</si>
  <si>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</si>
  <si>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</si>
  <si>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</si>
  <si>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</si>
  <si>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</si>
  <si>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</si>
  <si>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</si>
  <si>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</si>
  <si>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</si>
  <si>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</si>
  <si>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</si>
  <si>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</si>
  <si>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</si>
  <si>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</si>
  <si>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</si>
  <si>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</si>
  <si>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</si>
  <si>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</si>
  <si>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</si>
  <si>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</si>
  <si>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</si>
  <si>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</si>
  <si>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</si>
  <si>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</si>
  <si>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</si>
  <si>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</si>
  <si>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</si>
  <si>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</si>
  <si>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</si>
  <si>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</si>
  <si>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</si>
  <si>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</si>
  <si>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</si>
  <si>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</si>
  <si>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</si>
  <si>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</si>
  <si>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</si>
  <si>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</si>
  <si>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</si>
  <si>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</si>
  <si>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</si>
  <si>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</si>
  <si>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</si>
  <si>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</si>
  <si>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</si>
  <si>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</si>
  <si>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</si>
  <si>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</si>
  <si>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</si>
  <si>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</si>
  <si>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</si>
  <si>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</si>
  <si>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</si>
  <si>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</si>
  <si>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</si>
  <si>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</si>
  <si>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</si>
  <si>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</si>
  <si>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</si>
  <si>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</si>
  <si>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</si>
  <si>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</si>
  <si>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</si>
  <si>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</si>
  <si>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</si>
  <si>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</si>
  <si>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</si>
  <si>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</si>
  <si>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</si>
  <si>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</si>
  <si>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</si>
  <si>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</si>
  <si>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</si>
  <si>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</si>
  <si>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</si>
  <si>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</si>
  <si>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</si>
  <si>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</si>
  <si>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</si>
  <si>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</si>
  <si>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</si>
  <si>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</si>
  <si>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</si>
  <si>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</si>
  <si>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</si>
  <si>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</si>
  <si>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</si>
  <si>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</si>
  <si>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</si>
  <si>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</si>
  <si>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</si>
  <si>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</si>
  <si>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</si>
  <si>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</si>
  <si>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</si>
  <si>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</si>
  <si>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</si>
  <si>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</si>
  <si>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</si>
  <si>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</si>
  <si>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</si>
  <si>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</si>
  <si>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</si>
  <si>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</si>
  <si>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</si>
  <si>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</si>
  <si>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</si>
  <si>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</si>
  <si>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</si>
  <si>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</si>
  <si>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</si>
  <si>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</si>
  <si>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</si>
  <si>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</si>
  <si>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</si>
  <si>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</si>
  <si>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</si>
  <si>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</si>
  <si>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</si>
  <si>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</si>
  <si>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</si>
  <si>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</si>
  <si>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</si>
  <si>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</si>
  <si>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</si>
  <si>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</si>
  <si>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</si>
  <si>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</si>
  <si>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</si>
  <si>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</si>
  <si>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</si>
  <si>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</si>
  <si>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</si>
  <si>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</si>
  <si>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</si>
  <si>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</si>
  <si>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</si>
  <si>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</si>
  <si>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</si>
  <si>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</si>
  <si>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</si>
  <si>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</si>
  <si>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</si>
  <si>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</si>
  <si>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</si>
  <si>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</si>
  <si>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</si>
  <si>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</si>
  <si>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</si>
  <si>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</si>
  <si>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</si>
  <si>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</si>
  <si>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</si>
  <si>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</si>
  <si>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</si>
  <si>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</si>
  <si>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</si>
  <si>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</si>
  <si>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</si>
  <si>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</si>
  <si>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</si>
  <si>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</si>
  <si>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</si>
  <si>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</si>
  <si>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</si>
  <si>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</si>
  <si>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</si>
  <si>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</si>
  <si>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</si>
  <si>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</si>
  <si>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</si>
  <si>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</si>
  <si>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</si>
  <si>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</si>
  <si>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</si>
  <si>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</si>
  <si>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</si>
  <si>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</si>
  <si>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</si>
  <si>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</si>
  <si>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</si>
  <si>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</si>
  <si>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</si>
  <si>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</si>
  <si>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</si>
  <si>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</si>
  <si>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</si>
  <si>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</si>
  <si>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</si>
  <si>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</si>
  <si>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</si>
  <si>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</si>
  <si>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</si>
  <si>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</si>
  <si>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</si>
  <si>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</si>
  <si>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</si>
  <si>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</si>
  <si>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</si>
  <si>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</si>
  <si>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</si>
  <si>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</si>
  <si>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</si>
  <si>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</si>
  <si>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</si>
  <si>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</si>
  <si>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</si>
  <si>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</si>
  <si>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</si>
  <si>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</si>
  <si>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</si>
  <si>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</si>
  <si>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</si>
  <si>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</si>
  <si>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</si>
  <si>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</si>
  <si>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</si>
  <si>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</si>
  <si>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</si>
  <si>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</si>
  <si>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</si>
  <si>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</si>
  <si>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</si>
  <si>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</si>
  <si>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</si>
  <si>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</si>
  <si>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</si>
  <si>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</si>
  <si>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</si>
  <si>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</si>
  <si>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</si>
  <si>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</si>
  <si>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</si>
  <si>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</si>
  <si>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</si>
  <si>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</si>
  <si>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</si>
  <si>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</si>
  <si>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</si>
  <si>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</si>
  <si>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</si>
  <si>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</si>
  <si>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</si>
  <si>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</si>
  <si>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</si>
  <si>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</si>
  <si>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</si>
  <si>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</si>
  <si>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</si>
  <si>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</si>
  <si>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</si>
  <si>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</si>
  <si>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</si>
  <si>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</si>
  <si>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</si>
  <si>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</si>
  <si>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</si>
  <si>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</si>
  <si>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</si>
  <si>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</si>
  <si>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</si>
  <si>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</si>
  <si>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</si>
  <si>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</si>
  <si>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</si>
  <si>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</si>
  <si>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</si>
  <si>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</si>
  <si>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</si>
  <si>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</si>
  <si>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</si>
  <si>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</si>
  <si>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</si>
  <si>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</si>
  <si>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</si>
  <si>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</si>
  <si>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</si>
  <si>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</si>
  <si>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</si>
  <si>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</si>
  <si>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</si>
  <si>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</si>
  <si>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</si>
  <si>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</si>
  <si>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</si>
  <si>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</si>
  <si>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</si>
  <si>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</si>
  <si>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</si>
  <si>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</si>
  <si>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</si>
  <si>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</si>
  <si>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</si>
  <si>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</si>
  <si>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</si>
  <si>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</si>
  <si>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</si>
  <si>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</si>
  <si>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</si>
  <si>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</si>
  <si>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</si>
  <si>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</si>
  <si>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</si>
  <si>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</si>
  <si>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</si>
  <si>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</si>
  <si>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</si>
  <si>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</si>
  <si>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</si>
  <si>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</si>
  <si>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</si>
  <si>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</si>
  <si>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</si>
  <si>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</si>
  <si>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</si>
  <si>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</si>
  <si>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</si>
  <si>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</si>
  <si>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</si>
  <si>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</si>
  <si>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</si>
  <si>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</si>
  <si>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</si>
  <si>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</si>
  <si>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</si>
  <si>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</si>
  <si>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</si>
  <si>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</si>
  <si>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</si>
  <si>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</si>
  <si>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</si>
  <si>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</si>
  <si>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</si>
  <si>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</si>
  <si>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</si>
  <si>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</si>
  <si>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</si>
  <si>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</si>
  <si>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</si>
  <si>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</si>
  <si>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</si>
  <si>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</si>
  <si>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</si>
  <si>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</si>
  <si>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</si>
  <si>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</si>
  <si>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</si>
  <si>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</si>
  <si>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</si>
  <si>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</si>
  <si>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</si>
  <si>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</si>
  <si>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</si>
  <si>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</si>
  <si>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</si>
  <si>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</si>
  <si>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</si>
  <si>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</si>
  <si>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</si>
  <si>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</si>
  <si>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</si>
  <si>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</si>
  <si>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</si>
  <si>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</si>
  <si>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</si>
  <si>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</si>
  <si>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</si>
  <si>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</si>
  <si>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</si>
  <si>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</si>
  <si>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</si>
  <si>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</si>
  <si>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</si>
  <si>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</si>
  <si>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</si>
  <si>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</si>
  <si>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</si>
  <si>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</si>
  <si>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</si>
  <si>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</si>
  <si>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</si>
  <si>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</si>
  <si>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</si>
  <si>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</si>
  <si>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</si>
  <si>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</si>
  <si>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</si>
  <si>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</si>
  <si>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</si>
  <si>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</si>
  <si>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</si>
  <si>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</si>
  <si>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</si>
  <si>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</si>
  <si>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</si>
  <si>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</si>
  <si>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</si>
  <si>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</si>
  <si>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</si>
  <si>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</si>
  <si>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</si>
  <si>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</si>
  <si>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</si>
  <si>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</si>
  <si>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</si>
  <si>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</si>
  <si>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</si>
  <si>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</si>
  <si>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</si>
  <si>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</si>
  <si>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</si>
  <si>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</si>
  <si>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</si>
  <si>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</si>
  <si>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</si>
  <si>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</si>
  <si>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</si>
  <si>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</si>
  <si>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</si>
  <si>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</si>
  <si>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</si>
  <si>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</si>
  <si>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</si>
  <si>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</si>
  <si>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</si>
  <si>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</si>
  <si>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</si>
  <si>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</si>
  <si>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</si>
  <si>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</si>
  <si>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</si>
  <si>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</si>
  <si>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</si>
  <si>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</si>
  <si>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</si>
  <si>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</si>
  <si>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</si>
  <si>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</si>
  <si>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</si>
  <si>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</si>
  <si>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</si>
  <si>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</si>
  <si>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</si>
  <si>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</si>
  <si>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</si>
  <si>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</si>
  <si>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</si>
  <si>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</si>
  <si>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</si>
  <si>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</si>
  <si>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</si>
  <si>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</si>
  <si>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</si>
  <si>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</si>
  <si>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</si>
  <si>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</si>
  <si>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</si>
  <si>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</si>
  <si>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</si>
  <si>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</si>
  <si>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</si>
  <si>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</si>
  <si>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</si>
  <si>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</si>
  <si>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</si>
  <si>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</si>
  <si>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</si>
  <si>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</si>
  <si>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</si>
  <si>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</si>
  <si>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</si>
  <si>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</si>
  <si>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</si>
  <si>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</si>
  <si>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</si>
  <si>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</si>
  <si>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</si>
  <si>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</si>
  <si>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</si>
  <si>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</si>
  <si>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</si>
  <si>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</si>
  <si>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</si>
  <si>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</si>
  <si>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</si>
  <si>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</si>
  <si>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</si>
  <si>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</si>
  <si>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</si>
  <si>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</si>
  <si>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</si>
  <si>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</si>
  <si>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</si>
  <si>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</si>
  <si>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</si>
  <si>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</si>
  <si>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</si>
  <si>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</si>
  <si>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</si>
  <si>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</si>
  <si>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</si>
  <si>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</si>
  <si>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</si>
  <si>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</si>
  <si>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</si>
  <si>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</si>
  <si>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</si>
  <si>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</si>
  <si>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</si>
  <si>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</si>
  <si>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</si>
  <si>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</si>
  <si>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</si>
  <si>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</si>
  <si>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</si>
  <si>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</si>
  <si>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</si>
  <si>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</si>
  <si>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</si>
  <si>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</si>
  <si>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</si>
  <si>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</si>
  <si>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</si>
  <si>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</si>
  <si>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</si>
  <si>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</si>
  <si>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</si>
  <si>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</si>
  <si>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</si>
  <si>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</si>
  <si>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</si>
  <si>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</si>
  <si>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</si>
  <si>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</si>
  <si>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</si>
  <si>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</si>
  <si>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</si>
  <si>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</si>
  <si>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</si>
  <si>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</si>
  <si>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</si>
  <si>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</si>
  <si>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</si>
  <si>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</si>
  <si>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</si>
  <si>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</si>
  <si>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</si>
  <si>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</si>
  <si>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</si>
  <si>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</si>
  <si>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</si>
  <si>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</si>
  <si>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</si>
  <si>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</si>
  <si>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</si>
  <si>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</si>
  <si>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</si>
  <si>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</si>
  <si>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</si>
  <si>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</si>
  <si>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</si>
  <si>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</si>
  <si>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</si>
  <si>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</si>
  <si>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</si>
  <si>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</si>
  <si>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</si>
  <si>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</si>
  <si>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</si>
  <si>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</si>
  <si>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</si>
  <si>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</si>
  <si>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</si>
  <si>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</si>
  <si>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</si>
  <si>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</si>
  <si>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</si>
  <si>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</si>
  <si>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</si>
  <si>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</si>
  <si>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</si>
  <si>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</si>
  <si>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</si>
  <si>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</si>
  <si>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</si>
  <si>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</si>
  <si>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</si>
  <si>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</si>
  <si>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</si>
  <si>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</si>
  <si>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</si>
  <si>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</si>
  <si>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</si>
  <si>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</si>
  <si>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</si>
  <si>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</si>
  <si>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</si>
  <si>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</si>
  <si>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</si>
  <si>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</si>
  <si>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</si>
  <si>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</si>
  <si>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</si>
  <si>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</si>
  <si>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</si>
  <si>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</si>
  <si>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</si>
  <si>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</si>
  <si>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</si>
  <si>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</si>
  <si>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</si>
  <si>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</si>
  <si>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</si>
  <si>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</si>
  <si>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</si>
  <si>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</si>
  <si>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</si>
  <si>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</si>
  <si>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</si>
  <si>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</si>
  <si>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</si>
  <si>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</si>
  <si>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</si>
  <si>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</si>
  <si>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</si>
  <si>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</si>
  <si>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</si>
  <si>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</si>
  <si>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</si>
  <si>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</si>
  <si>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</si>
  <si>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</si>
  <si>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</si>
  <si>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</si>
  <si>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</si>
  <si>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</si>
  <si>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</si>
  <si>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</si>
  <si>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</si>
  <si>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</si>
  <si>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</si>
  <si>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</si>
  <si>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</si>
  <si>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</si>
  <si>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</si>
  <si>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</si>
  <si>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</si>
  <si>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</si>
  <si>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</si>
  <si>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</si>
  <si>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</si>
  <si>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</si>
  <si>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</si>
  <si>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</si>
  <si>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</si>
  <si>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</si>
  <si>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</si>
  <si>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</si>
  <si>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</si>
  <si>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</si>
  <si>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</si>
  <si>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</si>
  <si>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</si>
  <si>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</si>
  <si>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</si>
  <si>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</si>
  <si>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</si>
  <si>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</si>
  <si>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</si>
  <si>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</si>
  <si>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</si>
  <si>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</si>
  <si>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</si>
  <si>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</si>
  <si>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</si>
  <si>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</si>
  <si>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</si>
  <si>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</si>
  <si>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</si>
  <si>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</si>
  <si>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</si>
  <si>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</si>
  <si>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</si>
  <si>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</si>
  <si>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</si>
  <si>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</si>
  <si>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</si>
  <si>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</si>
  <si>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</si>
  <si>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</si>
  <si>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</si>
  <si>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</si>
  <si>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</si>
  <si>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</si>
  <si>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</si>
  <si>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</si>
  <si>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</si>
  <si>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</si>
  <si>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</si>
  <si>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</si>
  <si>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</si>
  <si>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</si>
  <si>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</si>
  <si>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</si>
  <si>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</si>
  <si>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</si>
  <si>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</si>
  <si>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</si>
  <si>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</si>
  <si>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</si>
  <si>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</si>
  <si>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</si>
  <si>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</si>
  <si>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</si>
  <si>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</si>
  <si>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</si>
  <si>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</si>
  <si>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</si>
  <si>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</si>
  <si>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</si>
  <si>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</si>
  <si>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</si>
  <si>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</si>
  <si>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</si>
  <si>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</si>
  <si>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</si>
  <si>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</si>
  <si>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</si>
  <si>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</si>
  <si>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</si>
  <si>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</si>
  <si>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</si>
  <si>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</si>
  <si>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</si>
  <si>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</si>
  <si>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</si>
  <si>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</si>
  <si>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</si>
  <si>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</si>
  <si>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</si>
  <si>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</si>
  <si>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</si>
  <si>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</si>
  <si>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</si>
  <si>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</si>
  <si>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</si>
  <si>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</si>
  <si>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</si>
  <si>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</si>
  <si>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</si>
  <si>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</si>
  <si>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</si>
  <si>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</si>
  <si>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</si>
  <si>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</si>
  <si>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</si>
  <si>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</si>
  <si>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</si>
  <si>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</si>
  <si>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</si>
  <si>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</si>
  <si>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</si>
  <si>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</si>
  <si>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</si>
  <si>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</si>
  <si>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</si>
  <si>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</si>
  <si>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</si>
  <si>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</si>
  <si>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</si>
  <si>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</si>
  <si>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</si>
  <si>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</si>
  <si>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</si>
  <si>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</si>
  <si>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</si>
  <si>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</si>
  <si>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</si>
  <si>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</si>
  <si>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</si>
  <si>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</si>
  <si>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</si>
  <si>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</si>
  <si>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</si>
  <si>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</si>
  <si>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</si>
  <si>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</si>
  <si>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</si>
  <si>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</si>
  <si>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</si>
  <si>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</si>
  <si>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</si>
  <si>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</si>
  <si>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</si>
  <si>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</si>
  <si>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</si>
  <si>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</si>
  <si>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</si>
  <si>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</si>
  <si>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</si>
  <si>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</si>
  <si>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</si>
  <si>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</si>
  <si>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</si>
  <si>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</si>
  <si>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</si>
  <si>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</si>
  <si>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</si>
  <si>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</si>
  <si>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</si>
  <si>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</si>
  <si>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</si>
  <si>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</si>
  <si>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</si>
  <si>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</si>
  <si>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</si>
  <si>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</si>
  <si>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</si>
  <si>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</si>
  <si>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</si>
  <si>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</si>
  <si>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</si>
  <si>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</si>
  <si>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</si>
  <si>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</si>
  <si>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</si>
  <si>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</si>
  <si>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</si>
  <si>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</si>
  <si>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</si>
  <si>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</si>
  <si>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</si>
  <si>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</si>
  <si>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</si>
  <si>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</si>
  <si>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</si>
  <si>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</si>
  <si>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</si>
  <si>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</si>
  <si>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</si>
  <si>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</si>
  <si>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</si>
  <si>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</si>
  <si>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</si>
  <si>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</si>
  <si>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</si>
  <si>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</si>
  <si>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</si>
  <si>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</si>
  <si>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</si>
  <si>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</si>
  <si>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</si>
  <si>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</si>
  <si>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</si>
  <si>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</si>
  <si>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</si>
  <si>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</si>
  <si>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</si>
  <si>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</si>
  <si>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</si>
  <si>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</si>
  <si>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</si>
  <si>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</si>
  <si>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</si>
  <si>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</si>
  <si>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</si>
  <si>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</si>
  <si>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</si>
  <si>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</si>
  <si>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</si>
  <si>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</si>
  <si>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</si>
  <si>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</si>
  <si>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</si>
  <si>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</si>
  <si>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</si>
  <si>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</si>
  <si>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</si>
  <si>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</si>
  <si>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</si>
  <si>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</si>
  <si>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</si>
  <si>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</si>
  <si>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</si>
  <si>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</si>
  <si>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</si>
  <si>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</si>
  <si>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</si>
  <si>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</si>
  <si>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</si>
  <si>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</si>
  <si>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</si>
  <si>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</si>
  <si>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</si>
  <si>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</si>
  <si>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</si>
  <si>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</si>
  <si>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</si>
  <si>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</si>
  <si>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</si>
  <si>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</si>
  <si>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</si>
  <si>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</si>
  <si>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</si>
  <si>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</si>
  <si>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</si>
  <si>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</si>
  <si>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</si>
  <si>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</si>
  <si>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</si>
  <si>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</si>
  <si>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</si>
  <si>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</si>
  <si>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</si>
  <si>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</si>
  <si>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</si>
  <si>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</si>
  <si>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</si>
  <si>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</si>
  <si>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</si>
  <si>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</si>
  <si>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</si>
  <si>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</si>
  <si>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</si>
  <si>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</si>
  <si>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</si>
  <si>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</si>
  <si>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</si>
  <si>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</si>
  <si>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</si>
  <si>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</si>
  <si>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</si>
  <si>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</si>
  <si>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</si>
  <si>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</si>
  <si>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</si>
  <si>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</si>
  <si>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</si>
  <si>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</si>
  <si>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</si>
  <si>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</si>
  <si>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</si>
  <si>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</si>
  <si>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</si>
  <si>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</si>
  <si>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</si>
  <si>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</si>
  <si>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</si>
  <si>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</si>
  <si>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</si>
  <si>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</si>
  <si>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</si>
  <si>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</si>
  <si>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</si>
  <si>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</si>
  <si>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</si>
  <si>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</si>
  <si>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</si>
  <si>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</si>
  <si>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</si>
  <si>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</si>
  <si>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</si>
  <si>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</si>
  <si>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</si>
  <si>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</si>
  <si>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</si>
  <si>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</si>
  <si>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</si>
  <si>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</si>
  <si>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</si>
  <si>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</si>
  <si>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</si>
  <si>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</si>
  <si>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</si>
  <si>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</si>
  <si>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</si>
  <si>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</si>
  <si>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</si>
  <si>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</si>
  <si>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</si>
  <si>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</si>
  <si>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</si>
  <si>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</si>
  <si>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</si>
  <si>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</si>
  <si>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</si>
  <si>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</si>
  <si>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</si>
  <si>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</si>
  <si>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</si>
  <si>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</si>
  <si>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</si>
  <si>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</si>
  <si>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</si>
  <si>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</si>
  <si>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</si>
  <si>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</si>
  <si>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</si>
  <si>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</si>
  <si>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</si>
  <si>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</si>
  <si>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</si>
  <si>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</si>
  <si>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</si>
  <si>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</si>
  <si>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</si>
  <si>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</si>
  <si>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</si>
  <si>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</si>
  <si>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</si>
  <si>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</si>
  <si>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</si>
  <si>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</si>
  <si>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</si>
  <si>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</si>
  <si>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</si>
  <si>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</si>
  <si>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</si>
  <si>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</si>
  <si>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</si>
  <si>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</si>
  <si>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</si>
  <si>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</si>
  <si>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</si>
  <si>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</si>
  <si>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</si>
  <si>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</si>
  <si>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</si>
  <si>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</si>
  <si>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</si>
  <si>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</si>
  <si>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</si>
  <si>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</si>
  <si>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</si>
  <si>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</si>
  <si>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</si>
  <si>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</si>
  <si>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</si>
  <si>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</si>
  <si>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</si>
  <si>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</si>
  <si>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</si>
  <si>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</si>
  <si>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</si>
  <si>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</si>
  <si>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</si>
  <si>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</si>
  <si>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</si>
  <si>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</si>
  <si>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</si>
  <si>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</si>
  <si>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</si>
  <si>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</si>
  <si>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</si>
  <si>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</si>
  <si>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</si>
  <si>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</si>
  <si>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</si>
  <si>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</si>
  <si>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</si>
  <si>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</si>
  <si>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</si>
  <si>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</si>
  <si>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</si>
  <si>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</si>
  <si>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</si>
  <si>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</si>
  <si>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</si>
  <si>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</si>
  <si>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</si>
  <si>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</si>
  <si>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</si>
  <si>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</si>
  <si>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</si>
  <si>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</si>
  <si>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</si>
  <si>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</si>
  <si>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</si>
  <si>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</si>
  <si>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</si>
  <si>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</si>
  <si>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</si>
  <si>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</si>
  <si>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</si>
  <si>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</si>
  <si>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</si>
  <si>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</si>
  <si>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</si>
  <si>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</si>
  <si>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</si>
  <si>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</si>
  <si>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</si>
  <si>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</si>
  <si>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</si>
  <si>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</si>
  <si>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</si>
  <si>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</si>
  <si>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</si>
  <si>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</si>
  <si>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</si>
  <si>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</si>
  <si>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</si>
  <si>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</si>
  <si>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</si>
  <si>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</si>
  <si>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</si>
  <si>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</si>
  <si>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</si>
  <si>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</si>
  <si>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</si>
  <si>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</si>
  <si>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</si>
  <si>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</si>
  <si>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</si>
  <si>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</si>
  <si>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</si>
  <si>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</si>
  <si>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</si>
  <si>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</si>
  <si>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</si>
  <si>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</si>
  <si>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</si>
  <si>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</si>
  <si>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</si>
  <si>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</si>
  <si>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</si>
  <si>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</si>
  <si>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</si>
  <si>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</si>
  <si>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</si>
  <si>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</si>
  <si>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</si>
  <si>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</si>
  <si>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</si>
  <si>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</si>
  <si>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</si>
  <si>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</si>
  <si>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</si>
  <si>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</si>
  <si>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</si>
  <si>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</si>
  <si>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</si>
  <si>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</si>
  <si>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</si>
  <si>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</si>
  <si>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</si>
  <si>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</si>
  <si>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</si>
  <si>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</si>
  <si>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</si>
  <si>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</si>
  <si>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</si>
  <si>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</si>
  <si>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</si>
  <si>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</si>
  <si>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</si>
  <si>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</si>
  <si>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</si>
  <si>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</si>
  <si>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</si>
  <si>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</si>
  <si>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</si>
  <si>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</si>
  <si>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</si>
  <si>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</si>
  <si>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</si>
  <si>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</si>
  <si>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</si>
  <si>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</si>
  <si>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</si>
  <si>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</si>
  <si>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</si>
  <si>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</si>
  <si>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</si>
  <si>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</si>
  <si>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</si>
  <si>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</si>
  <si>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</si>
  <si>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</si>
  <si>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</si>
  <si>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</si>
  <si>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</si>
  <si>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</si>
  <si>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</si>
  <si>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</si>
  <si>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</si>
  <si>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</si>
  <si>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</si>
  <si>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</si>
  <si>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</si>
  <si>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</si>
  <si>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</si>
  <si>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</si>
  <si>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</si>
  <si>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</si>
  <si>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</si>
  <si>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</si>
  <si>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</si>
  <si>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</si>
  <si>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</si>
  <si>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</si>
  <si>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</si>
  <si>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</si>
  <si>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</si>
  <si>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</si>
  <si>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</si>
  <si>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</si>
  <si>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</si>
  <si>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</si>
  <si>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</si>
  <si>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</si>
  <si>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</si>
  <si>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</si>
  <si>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</si>
  <si>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</si>
  <si>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</si>
  <si>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</si>
  <si>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</si>
  <si>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</si>
  <si>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</si>
  <si>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</si>
  <si>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</si>
  <si>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</si>
  <si>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</si>
  <si>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</si>
  <si>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</si>
  <si>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</si>
  <si>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</si>
  <si>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</si>
  <si>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</si>
  <si>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</si>
  <si>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</si>
  <si>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</si>
  <si>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</si>
  <si>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</si>
  <si>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</si>
  <si>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</si>
  <si>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</si>
  <si>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</si>
  <si>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</si>
  <si>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</si>
  <si>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</si>
  <si>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</si>
  <si>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</si>
  <si>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</si>
  <si>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</si>
  <si>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</si>
  <si>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</si>
  <si>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</si>
  <si>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</si>
  <si>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</si>
  <si>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</si>
  <si>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</si>
  <si>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</si>
  <si>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</si>
  <si>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</si>
  <si>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</si>
  <si>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</si>
  <si>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</si>
  <si>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</si>
  <si>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</si>
  <si>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</si>
  <si>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</si>
  <si>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</si>
  <si>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</si>
  <si>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</si>
  <si>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</si>
  <si>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</si>
  <si>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</si>
  <si>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</si>
  <si>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</si>
  <si>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</si>
  <si>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</si>
  <si>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</si>
  <si>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</si>
  <si>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</si>
  <si>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</si>
  <si>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</si>
  <si>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</si>
  <si>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</si>
  <si>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</si>
  <si>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</si>
  <si>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</si>
  <si>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</si>
  <si>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</si>
  <si>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</si>
  <si>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</si>
  <si>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</si>
  <si>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</si>
  <si>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</si>
  <si>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</si>
  <si>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</si>
  <si>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</si>
  <si>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</si>
  <si>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</si>
  <si>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</si>
  <si>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</si>
  <si>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</si>
  <si>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</si>
  <si>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</si>
  <si>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</si>
  <si>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</si>
  <si>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</si>
  <si>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</si>
  <si>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</si>
  <si>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</si>
  <si>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</si>
  <si>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</si>
  <si>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</si>
  <si>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</si>
  <si>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</si>
  <si>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</si>
  <si>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</si>
  <si>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</si>
  <si>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</si>
  <si>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</si>
  <si>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</si>
  <si>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</si>
  <si>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</si>
  <si>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</si>
  <si>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</si>
  <si>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</si>
  <si>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</si>
  <si>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</si>
  <si>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</si>
  <si>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</si>
  <si>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</si>
  <si>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</si>
  <si>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</si>
  <si>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</si>
  <si>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</si>
  <si>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</si>
  <si>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</si>
  <si>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</si>
  <si>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</si>
  <si>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</si>
  <si>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</si>
  <si>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</si>
  <si>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</si>
  <si>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</si>
  <si>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</si>
  <si>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</si>
  <si>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</si>
  <si>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</si>
  <si>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</si>
  <si>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</si>
  <si>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</si>
  <si>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</si>
  <si>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</si>
  <si>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</si>
  <si>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</si>
  <si>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</si>
  <si>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</si>
  <si>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</si>
  <si>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</si>
  <si>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</si>
  <si>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</si>
  <si>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</si>
  <si>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</si>
  <si>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</si>
  <si>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</si>
  <si>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</si>
  <si>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</si>
  <si>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</si>
  <si>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</si>
  <si>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</si>
  <si>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</si>
  <si>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</si>
  <si>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</si>
  <si>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</si>
  <si>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</si>
  <si>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</si>
  <si>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</si>
  <si>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</si>
  <si>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</si>
  <si>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</si>
  <si>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</si>
  <si>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</si>
  <si>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</si>
  <si>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</si>
  <si>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</si>
  <si>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</si>
  <si>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</si>
  <si>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</si>
  <si>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</si>
  <si>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</si>
  <si>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</si>
  <si>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</si>
  <si>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</si>
  <si>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</si>
  <si>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</si>
  <si>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</si>
  <si>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</si>
  <si>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</si>
  <si>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</si>
  <si>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</si>
  <si>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</si>
  <si>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</si>
  <si>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</si>
  <si>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</si>
  <si>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</si>
  <si>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</si>
  <si>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</si>
  <si>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</si>
  <si>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</si>
  <si>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</si>
  <si>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</si>
  <si>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</si>
  <si>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</si>
  <si>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</si>
  <si>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</si>
  <si>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</si>
  <si>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</si>
  <si>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</si>
  <si>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</si>
  <si>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</si>
  <si>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</si>
  <si>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</si>
  <si>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</si>
  <si>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</si>
  <si>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</si>
  <si>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</si>
  <si>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</si>
  <si>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</si>
  <si>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</si>
  <si>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</si>
  <si>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</si>
  <si>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</si>
  <si>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</si>
  <si>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</si>
  <si>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</si>
  <si>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</si>
  <si>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</si>
  <si>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</si>
  <si>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</si>
  <si>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</si>
  <si>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</si>
  <si>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</si>
  <si>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</si>
  <si>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</si>
  <si>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</si>
  <si>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</si>
  <si>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</si>
  <si>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</si>
  <si>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</si>
  <si>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</si>
  <si>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</si>
  <si>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</si>
  <si>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</si>
  <si>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</si>
  <si>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</si>
  <si>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</si>
  <si>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</si>
  <si>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</si>
  <si>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</si>
  <si>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</si>
  <si>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</si>
  <si>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</si>
  <si>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</si>
  <si>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</si>
  <si>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</si>
  <si>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</si>
  <si>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</si>
  <si>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</si>
  <si>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</si>
  <si>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</si>
  <si>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</si>
  <si>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</si>
  <si>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</si>
  <si>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</si>
  <si>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</si>
  <si>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</si>
  <si>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</si>
  <si>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</si>
  <si>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</si>
  <si>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</si>
  <si>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</si>
  <si>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</si>
  <si>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</si>
  <si>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</si>
  <si>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</si>
  <si>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</si>
  <si>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</si>
  <si>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</si>
  <si>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</si>
  <si>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</si>
  <si>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</si>
  <si>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</si>
  <si>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</si>
  <si>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</si>
  <si>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</si>
  <si>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</si>
  <si>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</si>
  <si>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</si>
  <si>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</si>
  <si>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</si>
  <si>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</si>
  <si>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</si>
  <si>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</si>
  <si>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</si>
  <si>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</si>
  <si>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</si>
  <si>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</si>
  <si>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</si>
  <si>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</si>
  <si>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</si>
  <si>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</si>
  <si>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</si>
  <si>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</si>
  <si>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</si>
  <si>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</si>
  <si>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</si>
  <si>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</si>
  <si>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</si>
  <si>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</si>
  <si>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</si>
  <si>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</si>
  <si>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</si>
  <si>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</si>
  <si>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</si>
  <si>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</si>
  <si>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</si>
  <si>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</si>
  <si>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</si>
  <si>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</si>
  <si>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</si>
  <si>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</si>
  <si>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</si>
  <si>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</si>
  <si>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</si>
  <si>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</si>
  <si>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</si>
  <si>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</si>
  <si>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</si>
  <si>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</si>
  <si>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</si>
  <si>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</si>
  <si>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</si>
  <si>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</si>
  <si>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</si>
  <si>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</si>
  <si>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</si>
  <si>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</si>
  <si>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</si>
  <si>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</si>
  <si>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</si>
  <si>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</si>
  <si>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</si>
  <si>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</si>
  <si>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</si>
  <si>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</si>
  <si>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</si>
  <si>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</si>
  <si>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</si>
  <si>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</si>
  <si>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</si>
  <si>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</si>
  <si>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</si>
  <si>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</si>
  <si>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</si>
  <si>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</si>
  <si>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</si>
  <si>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</si>
  <si>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</si>
  <si>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</si>
  <si>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</si>
  <si>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</si>
  <si>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</si>
  <si>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</si>
  <si>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</si>
  <si>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</si>
  <si>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</si>
  <si>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</si>
  <si>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</si>
  <si>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</si>
  <si>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</si>
  <si>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</si>
  <si>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</si>
  <si>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</si>
  <si>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</si>
  <si>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</si>
  <si>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</si>
  <si>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</si>
  <si>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</si>
  <si>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</si>
  <si>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</si>
  <si>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</si>
  <si>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</si>
  <si>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</si>
  <si>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</si>
  <si>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</si>
  <si>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</si>
  <si>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</si>
  <si>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</si>
  <si>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</si>
  <si>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</si>
  <si>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</si>
  <si>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</si>
  <si>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</si>
  <si>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</si>
  <si>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</si>
  <si>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</si>
  <si>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</si>
  <si>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</si>
  <si>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</si>
  <si>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</si>
  <si>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</si>
  <si>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</si>
  <si>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</si>
  <si>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</si>
  <si>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</si>
  <si>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</si>
  <si>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</si>
  <si>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</si>
  <si>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</si>
  <si>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</si>
  <si>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</si>
  <si>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</si>
  <si>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</si>
  <si>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</si>
  <si>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</si>
  <si>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</si>
  <si>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</si>
  <si>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</si>
  <si>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</si>
  <si>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</si>
  <si>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</si>
  <si>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</si>
  <si>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</si>
  <si>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</si>
  <si>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</si>
  <si>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</si>
  <si>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</si>
  <si>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</si>
  <si>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</si>
  <si>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</si>
  <si>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</si>
  <si>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</si>
  <si>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</si>
  <si>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</si>
  <si>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</si>
  <si>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</si>
  <si>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</si>
  <si>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</si>
  <si>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</si>
  <si>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</si>
  <si>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</si>
  <si>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</si>
  <si>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</si>
  <si>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</si>
  <si>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</si>
  <si>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</si>
  <si>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</si>
  <si>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</si>
  <si>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</si>
  <si>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</si>
  <si>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</si>
  <si>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</si>
  <si>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</si>
  <si>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</si>
  <si>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</si>
  <si>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</si>
  <si>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</si>
  <si>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</si>
  <si>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</si>
  <si>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</si>
  <si>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</si>
  <si>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</si>
  <si>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</si>
  <si>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</si>
  <si>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</si>
  <si>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</si>
  <si>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</si>
  <si>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</si>
  <si>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</si>
  <si>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</si>
  <si>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</si>
  <si>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</si>
  <si>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</si>
  <si>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</si>
  <si>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</si>
  <si>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</si>
  <si>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</si>
  <si>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</si>
  <si>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</si>
  <si>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</si>
  <si>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</si>
  <si>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</si>
  <si>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</si>
  <si>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</si>
  <si>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</si>
  <si>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</si>
  <si>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</si>
  <si>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</si>
  <si>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</si>
  <si>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</si>
  <si>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</si>
  <si>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</si>
  <si>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</si>
  <si>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</si>
  <si>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</si>
  <si>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</si>
  <si>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</si>
  <si>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</si>
  <si>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</si>
  <si>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</si>
  <si>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</si>
  <si>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</si>
  <si>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</si>
  <si>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</si>
  <si>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</si>
  <si>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</si>
  <si>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</si>
  <si>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</si>
  <si>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</si>
  <si>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</si>
  <si>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</si>
  <si>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</si>
  <si>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</si>
  <si>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</si>
  <si>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</si>
  <si>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</si>
  <si>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</si>
  <si>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</si>
  <si>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</si>
  <si>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</si>
  <si>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</si>
  <si>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</si>
  <si>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</si>
  <si>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</si>
  <si>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</si>
  <si>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</si>
  <si>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</si>
  <si>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</si>
  <si>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</si>
  <si>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</si>
  <si>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</si>
  <si>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</si>
  <si>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</si>
  <si>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</si>
  <si>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</si>
  <si>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</si>
  <si>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</si>
  <si>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</si>
  <si>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</si>
  <si>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</si>
  <si>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</si>
  <si>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</si>
  <si>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</si>
  <si>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</si>
  <si>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</si>
  <si>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</si>
  <si>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</si>
  <si>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</si>
  <si>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</si>
  <si>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</si>
  <si>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</si>
  <si>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</si>
  <si>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</si>
  <si>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</si>
  <si>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</si>
  <si>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</si>
  <si>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</si>
  <si>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</si>
  <si>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</si>
  <si>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</si>
  <si>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</si>
  <si>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</si>
  <si>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</si>
  <si>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</si>
  <si>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</si>
  <si>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</si>
  <si>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</si>
  <si>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</si>
  <si>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</si>
  <si>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</si>
  <si>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</si>
  <si>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</si>
  <si>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</si>
  <si>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</si>
  <si>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</si>
  <si>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</si>
  <si>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</si>
  <si>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</si>
  <si>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</si>
  <si>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</si>
  <si>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</si>
  <si>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</si>
  <si>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</si>
  <si>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</si>
  <si>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</si>
  <si>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</si>
  <si>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</si>
  <si>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</si>
  <si>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</si>
  <si>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</si>
  <si>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</si>
  <si>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</si>
  <si>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</si>
  <si>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</si>
  <si>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</si>
  <si>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</si>
  <si>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</si>
  <si>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</si>
  <si>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</si>
  <si>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</si>
  <si>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</si>
  <si>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</si>
  <si>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</si>
  <si>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</si>
  <si>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</si>
  <si>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</si>
  <si>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</si>
  <si>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</si>
  <si>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</si>
  <si>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</si>
  <si>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</si>
  <si>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</si>
  <si>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</si>
  <si>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</si>
  <si>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</si>
  <si>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</si>
  <si>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</si>
  <si>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</si>
  <si>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</si>
  <si>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</si>
  <si>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</si>
  <si>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</si>
  <si>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</si>
  <si>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</si>
  <si>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</si>
  <si>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</si>
  <si>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</si>
  <si>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</si>
  <si>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</si>
  <si>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</si>
  <si>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</si>
  <si>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</si>
  <si>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</si>
  <si>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</si>
  <si>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</si>
  <si>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</si>
  <si>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</si>
  <si>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</si>
  <si>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</si>
  <si>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</si>
  <si>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</si>
  <si>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</si>
  <si>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</si>
  <si>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</si>
  <si>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</si>
  <si>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</si>
  <si>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</si>
  <si>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</si>
  <si>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</si>
  <si>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</si>
  <si>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</si>
  <si>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</si>
  <si>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</si>
  <si>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</si>
  <si>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</si>
  <si>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</si>
  <si>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</si>
  <si>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</si>
  <si>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</si>
  <si>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</si>
  <si>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</si>
  <si>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</si>
  <si>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</si>
  <si>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</si>
  <si>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</si>
  <si>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</si>
  <si>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</si>
  <si>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</si>
  <si>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</si>
  <si>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</si>
  <si>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</si>
  <si>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</si>
  <si>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</si>
  <si>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</si>
  <si>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</si>
  <si>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</si>
  <si>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</si>
  <si>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</si>
  <si>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</si>
  <si>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</si>
  <si>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</si>
  <si>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</si>
  <si>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</si>
  <si>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</si>
  <si>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</si>
  <si>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</si>
  <si>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</si>
  <si>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</si>
  <si>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</si>
  <si>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</si>
  <si>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</si>
  <si>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</si>
  <si>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</si>
  <si>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</si>
  <si>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</si>
  <si>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</si>
  <si>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</si>
  <si>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</si>
  <si>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</si>
  <si>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</si>
  <si>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</si>
  <si>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</si>
  <si>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</si>
  <si>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</si>
  <si>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</si>
  <si>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</si>
  <si>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</si>
  <si>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</si>
  <si>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</si>
  <si>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</si>
  <si>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</si>
  <si>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</si>
  <si>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</si>
  <si>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</si>
  <si>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</si>
  <si>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</si>
  <si>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</si>
  <si>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</si>
  <si>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</si>
  <si>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</si>
  <si>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</si>
  <si>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</si>
  <si>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</si>
  <si>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</si>
  <si>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</si>
  <si>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</si>
  <si>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</si>
  <si>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</si>
  <si>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</si>
  <si>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</si>
  <si>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</si>
  <si>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</si>
  <si>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</si>
  <si>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</si>
  <si>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</si>
  <si>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</si>
  <si>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</si>
  <si>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</si>
  <si>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</si>
  <si>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</si>
  <si>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</si>
  <si>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</si>
  <si>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</si>
  <si>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</si>
  <si>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</si>
  <si>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</si>
  <si>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</si>
  <si>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</si>
  <si>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</si>
  <si>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</si>
  <si>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</si>
  <si>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</si>
  <si>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</si>
  <si>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</si>
  <si>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</si>
  <si>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</si>
  <si>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</si>
  <si>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</si>
  <si>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</si>
  <si>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</si>
  <si>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</si>
  <si>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</si>
  <si>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</si>
  <si>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</si>
  <si>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</si>
  <si>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</si>
  <si>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</si>
  <si>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</si>
  <si>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</si>
  <si>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</si>
  <si>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</si>
  <si>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</si>
  <si>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</si>
  <si>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</si>
  <si>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</si>
  <si>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</si>
  <si>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</si>
  <si>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</si>
  <si>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</si>
  <si>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</si>
  <si>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</si>
  <si>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</si>
  <si>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</si>
  <si>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</si>
  <si>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</si>
  <si>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</si>
  <si>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</si>
  <si>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</si>
  <si>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</si>
  <si>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</si>
  <si>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</si>
  <si>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</si>
  <si>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</si>
  <si>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</si>
  <si>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</si>
  <si>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</si>
  <si>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</si>
  <si>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</si>
  <si>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</si>
  <si>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</si>
  <si>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</si>
  <si>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</si>
  <si>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</si>
  <si>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</si>
  <si>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</si>
  <si>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</si>
  <si>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</si>
  <si>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</si>
  <si>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</si>
  <si>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</si>
  <si>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</si>
  <si>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</si>
  <si>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</si>
  <si>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</si>
  <si>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</si>
  <si>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</si>
  <si>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</si>
  <si>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</si>
  <si>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</si>
  <si>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</si>
  <si>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</si>
  <si>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</si>
  <si>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</si>
  <si>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</si>
  <si>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</si>
  <si>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</si>
  <si>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</si>
  <si>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</si>
  <si>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</si>
  <si>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</si>
  <si>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</si>
  <si>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</si>
  <si>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</si>
  <si>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</si>
  <si>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</si>
  <si>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</si>
  <si>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</si>
  <si>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</si>
  <si>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</si>
  <si>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</si>
  <si>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</si>
  <si>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</si>
  <si>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</si>
  <si>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</si>
  <si>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</si>
  <si>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</si>
  <si>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</si>
  <si>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</si>
  <si>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</si>
  <si>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</si>
  <si>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</si>
  <si>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</si>
  <si>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</si>
  <si>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</si>
  <si>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</si>
  <si>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</si>
  <si>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</si>
  <si>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</si>
  <si>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</si>
  <si>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</si>
  <si>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</si>
  <si>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</si>
  <si>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</si>
  <si>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</si>
  <si>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</si>
  <si>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</si>
  <si>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</si>
  <si>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</si>
  <si>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</si>
  <si>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</si>
  <si>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</si>
  <si>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</si>
  <si>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</si>
  <si>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</si>
  <si>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</si>
  <si>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</si>
  <si>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</si>
  <si>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</si>
  <si>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</si>
  <si>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</si>
  <si>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</si>
  <si>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</si>
  <si>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</si>
  <si>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</si>
  <si>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</si>
  <si>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</si>
  <si>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</si>
  <si>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</si>
  <si>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</si>
  <si>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</si>
  <si>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</si>
  <si>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</si>
  <si>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</si>
  <si>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</si>
  <si>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</si>
  <si>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</si>
  <si>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</si>
  <si>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</si>
  <si>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</si>
  <si>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</si>
  <si>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</si>
  <si>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</si>
  <si>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</si>
  <si>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</si>
  <si>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</si>
  <si>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</si>
  <si>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</si>
  <si>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</si>
  <si>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</si>
  <si>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</si>
  <si>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</si>
  <si>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</si>
  <si>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</si>
  <si>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</si>
  <si>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</si>
  <si>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</si>
  <si>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</si>
  <si>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</si>
  <si>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</si>
  <si>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</si>
  <si>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</si>
  <si>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</si>
  <si>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</si>
  <si>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</si>
  <si>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</si>
  <si>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</si>
  <si>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</si>
  <si>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</si>
  <si>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</si>
  <si>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</si>
  <si>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</si>
  <si>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</si>
  <si>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</si>
  <si>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</si>
  <si>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</si>
  <si>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</si>
  <si>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</si>
  <si>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</si>
  <si>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</si>
  <si>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</si>
  <si>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</si>
  <si>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</si>
  <si>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</si>
  <si>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</si>
  <si>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</si>
  <si>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</si>
  <si>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</si>
  <si>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</si>
  <si>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</si>
  <si>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</si>
  <si>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</si>
  <si>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</si>
  <si>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</si>
  <si>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</si>
  <si>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</si>
  <si>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</si>
  <si>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</si>
  <si>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</si>
  <si>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</si>
  <si>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</si>
  <si>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</si>
  <si>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</si>
  <si>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</si>
  <si>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</si>
  <si>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</si>
  <si>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</si>
  <si>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</si>
  <si>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</si>
  <si>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</si>
  <si>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</si>
  <si>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</si>
  <si>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</si>
  <si>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</si>
  <si>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</si>
  <si>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</si>
  <si>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</si>
  <si>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</si>
  <si>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</si>
  <si>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</si>
  <si>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</si>
  <si>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</si>
  <si>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</si>
  <si>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</si>
  <si>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</si>
  <si>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</si>
  <si>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</si>
  <si>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</si>
  <si>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</si>
  <si>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</si>
  <si>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</si>
  <si>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</si>
  <si>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</si>
  <si>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</si>
  <si>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</si>
  <si>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</si>
  <si>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</si>
  <si>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</si>
  <si>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</si>
  <si>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</si>
  <si>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</si>
  <si>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</si>
  <si>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</si>
  <si>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</si>
  <si>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</si>
  <si>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</si>
  <si>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</si>
  <si>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</si>
  <si>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</si>
  <si>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</si>
  <si>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</si>
  <si>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</si>
  <si>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</si>
  <si>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</si>
  <si>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</si>
  <si>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</si>
  <si>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</si>
  <si>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</si>
  <si>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</si>
  <si>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</si>
  <si>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</si>
  <si>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</si>
  <si>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</si>
  <si>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</si>
  <si>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</si>
  <si>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</si>
  <si>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</si>
  <si>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</si>
  <si>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</si>
  <si>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</si>
  <si>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</si>
  <si>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</si>
  <si>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</si>
  <si>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</si>
  <si>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</si>
  <si>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</si>
  <si>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</si>
  <si>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</si>
  <si>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</si>
  <si>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</si>
  <si>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</si>
  <si>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</si>
  <si>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</si>
  <si>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</si>
  <si>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</si>
  <si>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</si>
  <si>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</si>
  <si>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</si>
  <si>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</si>
  <si>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</si>
  <si>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</si>
  <si>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</si>
  <si>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</si>
  <si>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</si>
  <si>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</si>
  <si>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</si>
  <si>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</si>
  <si>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</si>
  <si>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</si>
  <si>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</si>
  <si>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</si>
  <si>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</si>
  <si>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</si>
  <si>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</si>
  <si>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</si>
  <si>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</si>
  <si>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</si>
  <si>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</si>
  <si>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</si>
  <si>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</si>
  <si>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</si>
  <si>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</si>
  <si>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</si>
  <si>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</si>
  <si>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</si>
  <si>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</si>
  <si>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</si>
  <si>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</si>
  <si>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</si>
  <si>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</si>
  <si>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</si>
  <si>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</si>
  <si>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</si>
  <si>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</si>
  <si>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</si>
  <si>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</si>
  <si>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</si>
  <si>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</si>
  <si>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</si>
  <si>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</si>
  <si>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</si>
  <si>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</si>
  <si>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</si>
  <si>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</si>
  <si>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</si>
  <si>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</si>
  <si>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</si>
  <si>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</si>
  <si>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</si>
  <si>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</si>
  <si>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</si>
  <si>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</si>
  <si>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</si>
  <si>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</si>
  <si>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</si>
  <si>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</si>
  <si>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</si>
  <si>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</si>
  <si>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</si>
  <si>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</si>
  <si>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</si>
  <si>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</si>
  <si>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</si>
  <si>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</si>
  <si>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</si>
  <si>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</si>
  <si>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</si>
  <si>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</si>
  <si>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</si>
  <si>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</si>
  <si>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</si>
  <si>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</si>
  <si>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</si>
  <si>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</si>
  <si>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</si>
  <si>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</si>
  <si>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</si>
  <si>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</si>
  <si>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</si>
  <si>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</si>
  <si>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</si>
  <si>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</si>
  <si>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</si>
  <si>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</si>
  <si>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</si>
  <si>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</si>
  <si>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</si>
  <si>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</si>
  <si>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</si>
  <si>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</si>
  <si>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</si>
  <si>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</si>
  <si>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</si>
  <si>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</si>
  <si>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</si>
  <si>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</si>
  <si>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</si>
  <si>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</si>
  <si>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</si>
  <si>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</si>
  <si>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</si>
  <si>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</si>
  <si>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</si>
  <si>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</si>
  <si>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</si>
  <si>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</si>
  <si>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</si>
  <si>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</si>
  <si>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</si>
  <si>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</si>
  <si>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</si>
  <si>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</si>
  <si>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</si>
  <si>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</si>
  <si>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</si>
  <si>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</si>
  <si>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</si>
  <si>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</si>
  <si>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</si>
  <si>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</si>
  <si>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</si>
  <si>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</si>
  <si>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</si>
  <si>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</si>
  <si>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</si>
  <si>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</si>
  <si>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</si>
  <si>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</si>
  <si>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</si>
  <si>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</si>
  <si>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</si>
  <si>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</si>
  <si>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</si>
  <si>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</si>
  <si>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</si>
  <si>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</si>
  <si>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</si>
  <si>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</si>
  <si>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</si>
  <si>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</si>
  <si>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</si>
  <si>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</si>
  <si>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</si>
  <si>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</si>
  <si>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</si>
  <si>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</si>
  <si>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</si>
  <si>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</si>
  <si>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</si>
  <si>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</si>
  <si>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</si>
  <si>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</si>
  <si>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</si>
  <si>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</si>
  <si>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</si>
  <si>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</si>
  <si>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</si>
  <si>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</si>
  <si>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</si>
  <si>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</si>
  <si>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</si>
  <si>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</si>
  <si>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</si>
  <si>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</si>
  <si>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</si>
  <si>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</si>
  <si>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</si>
  <si>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</si>
  <si>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</si>
  <si>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</si>
  <si>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</si>
  <si>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</si>
  <si>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</si>
  <si>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</si>
  <si>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</si>
  <si>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</si>
  <si>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</si>
  <si>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</si>
  <si>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</si>
  <si>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</si>
  <si>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</si>
  <si>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</si>
  <si>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</si>
  <si>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</si>
  <si>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</si>
  <si>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</si>
  <si>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</si>
  <si>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</si>
  <si>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</si>
  <si>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</si>
  <si>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</si>
  <si>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</si>
  <si>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</si>
  <si>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</si>
  <si>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</si>
  <si>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</si>
  <si>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</si>
  <si>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</si>
  <si>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</si>
  <si>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</si>
  <si>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</si>
  <si>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</si>
  <si>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</si>
  <si>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</si>
  <si>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</si>
  <si>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</si>
  <si>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</si>
  <si>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</si>
  <si>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</si>
  <si>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</si>
  <si>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</si>
  <si>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</si>
  <si>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</si>
  <si>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</si>
  <si>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</si>
  <si>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</si>
  <si>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</si>
  <si>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</si>
  <si>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</si>
  <si>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</si>
  <si>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</si>
  <si>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</si>
  <si>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</si>
  <si>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</si>
  <si>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</si>
  <si>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</si>
  <si>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</si>
  <si>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</si>
  <si>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</si>
  <si>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</si>
  <si>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</si>
  <si>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</si>
  <si>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</si>
  <si>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</si>
  <si>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</si>
  <si>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</si>
  <si>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</si>
  <si>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</si>
  <si>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</si>
  <si>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</si>
  <si>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</si>
  <si>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</si>
  <si>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</si>
  <si>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</si>
  <si>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</si>
  <si>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</si>
  <si>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</si>
  <si>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</si>
  <si>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</si>
  <si>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</si>
  <si>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</si>
  <si>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</si>
  <si>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</si>
  <si>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</si>
  <si>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</si>
  <si>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</si>
  <si>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</si>
  <si>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</si>
  <si>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</si>
  <si>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</si>
  <si>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</si>
  <si>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</si>
  <si>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</si>
  <si>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</si>
  <si>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</si>
  <si>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</si>
  <si>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</si>
  <si>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</si>
  <si>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</si>
  <si>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</si>
  <si>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</si>
  <si>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</si>
  <si>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</si>
  <si>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</si>
  <si>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</si>
  <si>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</si>
  <si>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</si>
  <si>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</si>
  <si>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</si>
  <si>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</si>
  <si>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</si>
  <si>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</si>
  <si>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</si>
  <si>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</si>
  <si>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</si>
  <si>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</si>
  <si>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</si>
  <si>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</si>
  <si>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</si>
  <si>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</si>
  <si>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</si>
  <si>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</si>
  <si>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</si>
  <si>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</si>
  <si>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</si>
  <si>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</si>
  <si>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</si>
  <si>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</si>
  <si>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</si>
  <si>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</si>
  <si>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</si>
  <si>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</si>
  <si>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</si>
  <si>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</si>
  <si>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</si>
  <si>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</si>
  <si>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</si>
  <si>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</si>
  <si>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</si>
  <si>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</si>
  <si>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</si>
  <si>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</si>
  <si>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</si>
  <si>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</si>
  <si>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</si>
  <si>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</si>
  <si>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</si>
  <si>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</si>
  <si>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</si>
  <si>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</si>
  <si>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</si>
  <si>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</si>
  <si>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</si>
  <si>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</si>
  <si>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</si>
  <si>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</si>
  <si>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</si>
  <si>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</si>
  <si>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</si>
  <si>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</si>
  <si>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</si>
  <si>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</si>
  <si>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</si>
  <si>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</si>
  <si>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</si>
  <si>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</si>
  <si>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</si>
  <si>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</si>
  <si>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</si>
  <si>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</si>
  <si>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</si>
  <si>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</si>
  <si>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</si>
  <si>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</si>
  <si>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</si>
  <si>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</si>
  <si>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</si>
  <si>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</si>
  <si>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</si>
  <si>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</si>
  <si>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</si>
  <si>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</si>
  <si>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</si>
  <si>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</si>
  <si>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</si>
  <si>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</si>
  <si>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</si>
  <si>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</si>
  <si>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</si>
  <si>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</si>
  <si>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</si>
  <si>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</si>
  <si>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</si>
  <si>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</si>
  <si>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</si>
  <si>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</si>
  <si>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</si>
  <si>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</si>
  <si>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</si>
  <si>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</si>
  <si>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</si>
  <si>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</si>
  <si>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</si>
  <si>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</si>
  <si>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</si>
  <si>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</si>
  <si>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</si>
  <si>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</si>
  <si>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</si>
  <si>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</si>
  <si>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</si>
  <si>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</si>
  <si>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</si>
  <si>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</si>
  <si>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</si>
  <si>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</si>
  <si>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</si>
  <si>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</si>
  <si>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</si>
  <si>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</si>
  <si>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</si>
  <si>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</si>
  <si>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</si>
  <si>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</si>
  <si>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</si>
  <si>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</si>
  <si>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</si>
  <si>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</si>
  <si>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</si>
  <si>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</si>
  <si>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</si>
  <si>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</si>
  <si>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</si>
  <si>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</si>
  <si>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</si>
  <si>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</si>
  <si>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</si>
  <si>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</si>
  <si>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</si>
  <si>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</si>
  <si>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</si>
  <si>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</si>
  <si>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</si>
  <si>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</si>
  <si>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</si>
  <si>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</si>
  <si>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</si>
  <si>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</si>
  <si>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</si>
  <si>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</si>
  <si>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</si>
  <si>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</si>
  <si>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</si>
  <si>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</si>
  <si>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</si>
  <si>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</si>
  <si>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</si>
  <si>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</si>
  <si>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</si>
  <si>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</si>
  <si>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</si>
  <si>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</si>
  <si>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</si>
  <si>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</si>
  <si>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</si>
  <si>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</si>
  <si>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</si>
  <si>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</si>
  <si>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</si>
  <si>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</si>
  <si>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</si>
  <si>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</si>
  <si>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</si>
  <si>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</si>
  <si>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</si>
  <si>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</si>
  <si>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</si>
  <si>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</si>
  <si>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</si>
  <si>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</si>
  <si>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</si>
  <si>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</si>
  <si>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</si>
  <si>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</si>
  <si>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</si>
  <si>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</si>
  <si>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</si>
  <si>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</si>
  <si>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</si>
  <si>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</si>
  <si>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</si>
  <si>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</si>
  <si>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</si>
  <si>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</si>
  <si>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</si>
  <si>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</si>
  <si>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</si>
  <si>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</si>
  <si>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</si>
  <si>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</si>
  <si>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</si>
  <si>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</si>
  <si>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</si>
  <si>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</si>
  <si>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</si>
  <si>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</si>
  <si>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</si>
  <si>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</si>
  <si>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</si>
  <si>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</si>
  <si>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</si>
  <si>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</si>
  <si>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</si>
  <si>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</si>
  <si>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</si>
  <si>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</si>
  <si>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</si>
  <si>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</si>
  <si>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</si>
  <si>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</si>
  <si>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</si>
  <si>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</si>
  <si>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</si>
  <si>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</si>
  <si>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</si>
  <si>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</si>
  <si>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</si>
  <si>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</si>
  <si>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</si>
  <si>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</si>
  <si>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</si>
  <si>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</si>
  <si>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</si>
  <si>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</si>
  <si>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</si>
  <si>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</si>
  <si>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</si>
  <si>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</si>
  <si>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</si>
  <si>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</si>
  <si>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</si>
  <si>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</si>
  <si>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</si>
  <si>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</si>
  <si>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</si>
  <si>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</si>
  <si>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</si>
  <si>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</si>
  <si>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</si>
  <si>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</si>
  <si>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</si>
  <si>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</si>
  <si>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</si>
  <si>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</si>
  <si>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</si>
  <si>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</si>
  <si>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</si>
  <si>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</si>
  <si>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</si>
  <si>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</si>
  <si>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</si>
  <si>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</si>
  <si>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</si>
  <si>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</si>
  <si>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</si>
  <si>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</si>
  <si>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</si>
  <si>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</si>
  <si>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</si>
  <si>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</si>
  <si>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</si>
  <si>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</si>
  <si>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</si>
  <si>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</si>
  <si>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</si>
  <si>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</si>
  <si>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</si>
  <si>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</si>
  <si>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</si>
  <si>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</si>
  <si>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</si>
  <si>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</si>
  <si>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</si>
  <si>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</si>
  <si>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</si>
  <si>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</si>
  <si>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</si>
  <si>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</si>
  <si>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</si>
  <si>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</si>
  <si>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</si>
  <si>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</si>
  <si>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</si>
  <si>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</si>
  <si>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</si>
  <si>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</si>
  <si>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</si>
  <si>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</si>
  <si>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</si>
  <si>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</si>
  <si>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</si>
  <si>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</si>
  <si>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</si>
  <si>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</si>
  <si>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</si>
  <si>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</si>
  <si>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</si>
  <si>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</si>
  <si>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</si>
  <si>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</si>
  <si>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</si>
  <si>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</si>
  <si>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</si>
  <si>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</si>
  <si>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</si>
  <si>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</si>
  <si>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</si>
  <si>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</si>
  <si>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</si>
  <si>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</si>
  <si>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</si>
  <si>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</si>
  <si>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</si>
  <si>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</si>
  <si>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</si>
  <si>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</si>
  <si>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</si>
  <si>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</si>
  <si>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</si>
  <si>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</si>
  <si>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</si>
  <si>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</si>
  <si>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</si>
  <si>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</si>
  <si>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</si>
  <si>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</si>
  <si>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</si>
  <si>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</si>
  <si>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</si>
  <si>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</si>
  <si>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</si>
  <si>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</si>
  <si>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</si>
  <si>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</si>
  <si>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</si>
  <si>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</si>
  <si>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</si>
  <si>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</si>
  <si>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</si>
  <si>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</si>
  <si>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</si>
  <si>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</si>
  <si>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</si>
  <si>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</si>
  <si>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</si>
  <si>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</si>
  <si>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</si>
  <si>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</si>
  <si>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</si>
  <si>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</si>
  <si>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</si>
  <si>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</si>
  <si>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</si>
  <si>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</si>
  <si>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</si>
  <si>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</si>
  <si>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</si>
  <si>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</si>
  <si>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</si>
  <si>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</si>
  <si>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</si>
  <si>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</si>
  <si>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</si>
  <si>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</si>
  <si>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</si>
  <si>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</si>
  <si>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</si>
  <si>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</si>
  <si>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</si>
  <si>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</si>
  <si>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</si>
  <si>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</si>
  <si>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</si>
  <si>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</si>
  <si>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</si>
  <si>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</si>
  <si>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</si>
  <si>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</si>
  <si>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</si>
  <si>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</si>
  <si>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</si>
  <si>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</si>
  <si>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</si>
  <si>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</si>
  <si>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</si>
  <si>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</si>
  <si>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</si>
  <si>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</si>
  <si>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</si>
  <si>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</si>
  <si>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</si>
  <si>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</si>
  <si>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</si>
  <si>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</si>
  <si>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</si>
  <si>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</si>
  <si>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</si>
  <si>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</si>
  <si>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</si>
  <si>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</si>
  <si>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</si>
  <si>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</si>
  <si>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</si>
  <si>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</si>
  <si>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</si>
  <si>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</si>
  <si>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</si>
  <si>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</si>
  <si>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</si>
  <si>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</si>
  <si>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</si>
  <si>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</si>
  <si>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</si>
  <si>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</si>
  <si>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</si>
  <si>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</si>
  <si>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</si>
  <si>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</si>
  <si>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</si>
  <si>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</si>
  <si>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</si>
  <si>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</si>
  <si>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</si>
  <si>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</si>
  <si>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</si>
  <si>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</si>
  <si>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</si>
  <si>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</si>
  <si>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</si>
  <si>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</si>
  <si>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</si>
  <si>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</si>
  <si>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</si>
  <si>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</si>
  <si>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</si>
  <si>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</si>
  <si>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</si>
  <si>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</si>
  <si>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</si>
  <si>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</si>
  <si>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</si>
  <si>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</si>
  <si>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</si>
  <si>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</si>
  <si>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</si>
  <si>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</si>
  <si>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</si>
  <si>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</si>
  <si>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</si>
  <si>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</si>
  <si>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</si>
  <si>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</si>
  <si>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</si>
  <si>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</si>
  <si>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</si>
  <si>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</si>
  <si>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</si>
  <si>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</si>
  <si>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</si>
  <si>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</si>
  <si>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</si>
  <si>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</si>
  <si>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</si>
  <si>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</si>
  <si>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</si>
  <si>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</si>
  <si>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</si>
  <si>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</si>
  <si>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</si>
  <si>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</si>
  <si>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</si>
  <si>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</si>
  <si>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</si>
  <si>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</si>
  <si>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</si>
  <si>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</si>
  <si>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</si>
  <si>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</si>
  <si>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</si>
  <si>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</si>
  <si>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</si>
  <si>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</si>
  <si>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</si>
  <si>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</si>
  <si>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</si>
  <si>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</si>
  <si>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</si>
  <si>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</si>
  <si>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</si>
  <si>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</si>
  <si>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</si>
  <si>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</si>
  <si>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</si>
  <si>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</si>
  <si>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</si>
  <si>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</si>
  <si>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</si>
  <si>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</si>
  <si>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</si>
  <si>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</si>
  <si>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</si>
  <si>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</si>
  <si>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</si>
  <si>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</si>
  <si>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</si>
  <si>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</si>
  <si>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</si>
  <si>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</si>
  <si>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</si>
  <si>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</si>
  <si>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</si>
  <si>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</si>
  <si>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</si>
  <si>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</si>
  <si>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</si>
  <si>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</si>
  <si>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</si>
  <si>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</si>
  <si>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</si>
  <si>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</si>
  <si>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</si>
  <si>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</si>
  <si>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</si>
  <si>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</si>
  <si>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</si>
  <si>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</si>
  <si>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</si>
  <si>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</si>
  <si>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</si>
  <si>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</si>
  <si>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</si>
  <si>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</si>
  <si>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</si>
  <si>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</si>
  <si>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</si>
  <si>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</si>
  <si>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</si>
  <si>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</si>
  <si>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</si>
  <si>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</si>
  <si>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</si>
  <si>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</si>
  <si>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</si>
  <si>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</si>
  <si>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</si>
  <si>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</si>
  <si>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</si>
  <si>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</si>
  <si>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</si>
  <si>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</si>
  <si>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</si>
  <si>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</si>
  <si>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</si>
  <si>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</si>
  <si>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</si>
  <si>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</si>
  <si>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</si>
  <si>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</si>
  <si>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</si>
  <si>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</si>
  <si>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</si>
  <si>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</si>
  <si>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</si>
  <si>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</si>
  <si>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</si>
  <si>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</si>
  <si>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</si>
  <si>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</si>
  <si>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</si>
  <si>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</si>
  <si>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</si>
  <si>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</si>
  <si>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</si>
  <si>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</si>
  <si>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</si>
  <si>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</si>
  <si>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</si>
  <si>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</si>
  <si>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</si>
  <si>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</si>
  <si>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</si>
  <si>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</si>
  <si>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</si>
  <si>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</si>
  <si>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</si>
  <si>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</si>
  <si>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</si>
  <si>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</si>
  <si>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</si>
  <si>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</si>
  <si>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</si>
  <si>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</si>
  <si>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</si>
  <si>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</si>
  <si>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</si>
  <si>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</si>
  <si>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</si>
  <si>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</si>
  <si>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</si>
  <si>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</si>
  <si>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</si>
  <si>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</si>
  <si>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</si>
  <si>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</si>
  <si>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</si>
  <si>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</si>
  <si>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</si>
  <si>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</si>
  <si>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</si>
  <si>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</si>
  <si>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</si>
  <si>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</si>
  <si>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</si>
  <si>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</si>
  <si>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</si>
  <si>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</si>
  <si>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</si>
  <si>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</si>
  <si>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</si>
  <si>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</si>
  <si>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</si>
  <si>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</si>
  <si>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</si>
  <si>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</si>
  <si>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</si>
  <si>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</si>
  <si>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</si>
  <si>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</si>
  <si>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</si>
  <si>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</si>
  <si>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</si>
  <si>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</si>
  <si>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</si>
  <si>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</si>
  <si>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</si>
  <si>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</si>
  <si>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</si>
  <si>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</si>
  <si>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</si>
  <si>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</si>
  <si>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</si>
  <si>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</si>
  <si>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</si>
  <si>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</si>
  <si>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</si>
  <si>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</si>
  <si>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</si>
  <si>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</si>
  <si>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</si>
  <si>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</si>
  <si>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</si>
  <si>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</si>
  <si>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</si>
  <si>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</si>
  <si>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</si>
  <si>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</si>
  <si>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</si>
  <si>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</si>
  <si>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</si>
  <si>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</si>
  <si>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</si>
  <si>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</si>
  <si>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</si>
  <si>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</si>
  <si>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</si>
  <si>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</si>
  <si>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</si>
  <si>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</si>
  <si>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</si>
  <si>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</si>
  <si>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</si>
  <si>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</si>
  <si>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</si>
  <si>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</si>
  <si>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</si>
  <si>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</si>
  <si>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</si>
  <si>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</si>
  <si>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</si>
  <si>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</si>
  <si>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</si>
  <si>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</si>
  <si>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</si>
  <si>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</si>
  <si>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</si>
  <si>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</si>
  <si>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</si>
  <si>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</si>
  <si>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</si>
  <si>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</si>
  <si>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</si>
  <si>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</si>
  <si>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</si>
  <si>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</si>
  <si>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</si>
  <si>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</si>
  <si>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</si>
  <si>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</si>
  <si>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</si>
  <si>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</si>
  <si>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</si>
  <si>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</si>
  <si>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</si>
  <si>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</si>
  <si>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</si>
  <si>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</si>
  <si>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</si>
  <si>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</si>
  <si>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</si>
  <si>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</si>
  <si>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</si>
  <si>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</si>
  <si>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</si>
  <si>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</si>
  <si>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</si>
  <si>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</si>
  <si>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</si>
  <si>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</si>
  <si>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</si>
  <si>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</si>
  <si>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</si>
  <si>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</si>
  <si>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</si>
  <si>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</si>
  <si>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</si>
  <si>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</si>
  <si>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</si>
  <si>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</si>
  <si>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</si>
  <si>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</si>
  <si>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</si>
  <si>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</si>
  <si>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</si>
  <si>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</si>
  <si>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</si>
  <si>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</si>
  <si>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</si>
  <si>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</si>
  <si>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</si>
  <si>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</si>
  <si>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</si>
  <si>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</si>
  <si>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</si>
  <si>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</si>
  <si>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</si>
  <si>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</si>
  <si>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</si>
  <si>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</si>
  <si>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</si>
  <si>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</si>
  <si>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</si>
  <si>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</si>
  <si>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</si>
  <si>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</si>
  <si>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</si>
  <si>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</si>
  <si>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</si>
  <si>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</si>
  <si>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</si>
  <si>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</si>
  <si>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</si>
  <si>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</si>
  <si>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</si>
  <si>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</si>
  <si>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</si>
  <si>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</si>
  <si>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</si>
  <si>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</si>
  <si>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</si>
  <si>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</si>
  <si>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</si>
  <si>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</si>
  <si>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</si>
  <si>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</si>
  <si>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</si>
  <si>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</si>
  <si>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</si>
  <si>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</si>
  <si>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</si>
  <si>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</si>
  <si>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</si>
  <si>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</si>
  <si>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</si>
  <si>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</si>
  <si>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</si>
  <si>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</si>
  <si>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</si>
  <si>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</si>
  <si>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</si>
  <si>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</si>
  <si>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</si>
  <si>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</si>
  <si>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</si>
  <si>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</si>
  <si>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</si>
  <si>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</si>
  <si>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</si>
  <si>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</si>
  <si>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</si>
  <si>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</si>
  <si>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</si>
  <si>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</si>
  <si>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</si>
  <si>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</si>
  <si>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</si>
  <si>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</si>
  <si>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</si>
  <si>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</si>
  <si>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</si>
  <si>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</si>
  <si>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</si>
  <si>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</si>
  <si>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</si>
  <si>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</si>
  <si>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</si>
  <si>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</si>
  <si>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</si>
  <si>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</si>
  <si>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</si>
  <si>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</si>
  <si>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</si>
  <si>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</si>
  <si>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</si>
  <si>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</si>
  <si>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</si>
  <si>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</si>
  <si>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</si>
  <si>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</si>
  <si>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</si>
  <si>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</si>
  <si>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</si>
  <si>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</si>
  <si>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</si>
  <si>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</si>
  <si>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</si>
  <si>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</si>
  <si>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</si>
  <si>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</si>
  <si>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</si>
  <si>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</si>
  <si>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</si>
  <si>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</si>
  <si>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</si>
  <si>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</si>
  <si>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</si>
  <si>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</si>
  <si>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</si>
  <si>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</si>
  <si>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</si>
  <si>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</si>
  <si>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</si>
  <si>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</si>
  <si>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</si>
  <si>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</si>
  <si>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</si>
  <si>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</si>
  <si>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</si>
  <si>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</si>
  <si>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</si>
  <si>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</si>
  <si>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</si>
  <si>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</si>
  <si>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</si>
  <si>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</si>
  <si>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</si>
  <si>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</si>
  <si>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</si>
  <si>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</si>
  <si>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</si>
  <si>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</si>
  <si>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</si>
  <si>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</si>
  <si>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</si>
  <si>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</si>
  <si>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</si>
  <si>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</si>
  <si>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</si>
  <si>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</si>
  <si>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</si>
  <si>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</si>
  <si>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</si>
  <si>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</si>
  <si>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</si>
  <si>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</si>
  <si>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</si>
  <si>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</si>
  <si>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</si>
  <si>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</si>
  <si>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</si>
  <si>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</si>
  <si>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</si>
  <si>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</si>
  <si>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</si>
  <si>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</si>
  <si>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</si>
  <si>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</si>
  <si>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</si>
  <si>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</si>
  <si>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</si>
  <si>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</si>
  <si>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</si>
  <si>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</si>
  <si>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</si>
  <si>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</si>
  <si>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</si>
  <si>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</si>
  <si>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</si>
  <si>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</si>
  <si>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</si>
  <si>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</si>
  <si>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</si>
  <si>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</si>
  <si>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</si>
  <si>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</si>
  <si>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</si>
  <si>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</si>
  <si>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</si>
  <si>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</si>
  <si>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</si>
  <si>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</si>
  <si>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</si>
  <si>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</si>
  <si>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</si>
  <si>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</si>
  <si>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</si>
  <si>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</si>
  <si>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</si>
  <si>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</si>
  <si>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</si>
  <si>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</si>
  <si>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</si>
  <si>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</si>
  <si>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</si>
  <si>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</si>
  <si>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</si>
  <si>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</si>
  <si>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</si>
  <si>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</si>
  <si>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</si>
  <si>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</si>
  <si>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</si>
  <si>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</si>
  <si>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</si>
  <si>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</si>
  <si>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</si>
  <si>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</si>
  <si>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</si>
  <si>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</si>
  <si>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</si>
  <si>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</si>
  <si>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</si>
  <si>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</si>
  <si>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</si>
  <si>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</si>
  <si>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</si>
  <si>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</si>
  <si>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</si>
  <si>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</si>
  <si>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</si>
  <si>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</si>
  <si>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</si>
  <si>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</si>
  <si>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</si>
  <si>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</si>
  <si>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</si>
  <si>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</si>
  <si>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</si>
  <si>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</si>
  <si>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</si>
  <si>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</si>
  <si>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</si>
  <si>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</si>
  <si>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</si>
  <si>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</si>
  <si>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</si>
  <si>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</si>
  <si>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</si>
  <si>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</si>
  <si>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</si>
  <si>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</si>
  <si>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</si>
  <si>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</si>
  <si>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</si>
  <si>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</si>
  <si>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</si>
  <si>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</si>
  <si>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</si>
  <si>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</si>
  <si>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</si>
  <si>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</si>
  <si>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</si>
  <si>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</si>
  <si>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</si>
  <si>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</si>
  <si>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</si>
  <si>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</si>
  <si>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</si>
  <si>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</si>
  <si>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</si>
  <si>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</si>
  <si>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</si>
  <si>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</si>
  <si>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</si>
  <si>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</si>
  <si>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</si>
  <si>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</si>
  <si>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</si>
  <si>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</si>
  <si>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</si>
  <si>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</si>
  <si>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</si>
  <si>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</si>
  <si>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</si>
  <si>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</si>
  <si>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</si>
  <si>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</si>
  <si>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</si>
  <si>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</si>
  <si>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</si>
  <si>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</si>
  <si>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</si>
  <si>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</si>
  <si>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</si>
  <si>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</si>
  <si>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</si>
  <si>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</si>
  <si>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</si>
  <si>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</si>
  <si>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</si>
  <si>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</si>
  <si>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</si>
  <si>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</si>
  <si>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</si>
  <si>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</si>
  <si>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</si>
  <si>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</si>
  <si>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</si>
  <si>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</si>
  <si>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</si>
  <si>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</si>
  <si>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</si>
  <si>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</si>
  <si>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</si>
  <si>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</si>
  <si>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</si>
  <si>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</si>
  <si>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</si>
  <si>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</si>
  <si>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</si>
  <si>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</si>
  <si>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</si>
  <si>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</si>
  <si>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</si>
  <si>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</si>
  <si>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</si>
  <si>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</si>
  <si>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</si>
  <si>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</si>
  <si>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</si>
  <si>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</si>
  <si>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</si>
  <si>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</si>
  <si>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</si>
  <si>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</si>
  <si>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</si>
  <si>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</si>
  <si>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</si>
  <si>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</si>
  <si>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</si>
  <si>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</si>
  <si>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</si>
  <si>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</si>
  <si>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</si>
  <si>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</si>
  <si>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</si>
  <si>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</si>
  <si>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</si>
  <si>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</si>
  <si>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</si>
  <si>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</si>
  <si>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</si>
  <si>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</si>
  <si>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</si>
  <si>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</si>
  <si>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</si>
  <si>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</si>
  <si>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</si>
  <si>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</si>
  <si>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</si>
  <si>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</si>
  <si>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</si>
  <si>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</si>
  <si>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</si>
  <si>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</si>
  <si>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</si>
  <si>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</si>
  <si>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</si>
  <si>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</si>
  <si>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</si>
  <si>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</si>
  <si>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</si>
  <si>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</si>
  <si>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</si>
  <si>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</si>
  <si>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</si>
  <si>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</si>
  <si>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</si>
  <si>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</si>
  <si>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</si>
  <si>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</si>
  <si>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</si>
  <si>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</si>
  <si>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</si>
  <si>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</si>
  <si>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</si>
  <si>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</si>
  <si>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</si>
  <si>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</si>
  <si>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</si>
  <si>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</si>
  <si>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</si>
  <si>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</si>
  <si>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</si>
  <si>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</si>
  <si>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</si>
  <si>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</si>
  <si>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</si>
  <si>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</si>
  <si>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</si>
  <si>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</si>
  <si>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</si>
  <si>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</si>
  <si>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</si>
  <si>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</si>
  <si>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</si>
  <si>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</si>
  <si>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</si>
  <si>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</si>
  <si>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</si>
  <si>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</si>
  <si>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</si>
  <si>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</si>
  <si>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</si>
  <si>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</si>
  <si>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</si>
  <si>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</si>
  <si>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</si>
  <si>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</si>
  <si>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</si>
  <si>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</si>
  <si>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</si>
  <si>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</si>
  <si>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</si>
  <si>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</si>
  <si>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</si>
  <si>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</si>
  <si>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</si>
  <si>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</si>
  <si>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</si>
  <si>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</si>
  <si>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</si>
  <si>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</si>
  <si>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</si>
  <si>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</si>
  <si>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</si>
  <si>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</si>
  <si>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</si>
  <si>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</si>
  <si>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</si>
  <si>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</si>
  <si>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</si>
  <si>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</si>
  <si>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</si>
  <si>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</si>
  <si>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</si>
  <si>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</si>
  <si>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</si>
  <si>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</si>
  <si>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</si>
  <si>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</si>
  <si>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</si>
  <si>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</si>
  <si>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</si>
  <si>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</si>
  <si>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</si>
  <si>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</si>
  <si>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</si>
  <si>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</si>
  <si>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</si>
  <si>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</si>
  <si>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</si>
  <si>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</si>
  <si>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</si>
  <si>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</si>
  <si>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</si>
  <si>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</si>
  <si>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</si>
  <si>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</si>
  <si>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</si>
  <si>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</si>
  <si>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</si>
  <si>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</si>
  <si>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</si>
  <si>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</si>
  <si>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</si>
  <si>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</si>
  <si>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</si>
  <si>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</si>
  <si>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</si>
  <si>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</si>
  <si>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</si>
  <si>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</si>
  <si>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</si>
  <si>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</si>
  <si>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</si>
  <si>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</si>
  <si>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</si>
  <si>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</si>
  <si>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</si>
  <si>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</si>
  <si>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</si>
  <si>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</si>
  <si>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</si>
  <si>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</si>
  <si>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</si>
  <si>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</si>
  <si>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</si>
  <si>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</si>
  <si>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</si>
  <si>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</si>
  <si>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</si>
  <si>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</si>
  <si>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</si>
  <si>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</si>
  <si>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</si>
  <si>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</si>
  <si>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</si>
  <si>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</si>
  <si>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</si>
  <si>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</si>
  <si>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</si>
  <si>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</si>
  <si>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</si>
  <si>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</si>
  <si>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</si>
  <si>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</si>
  <si>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</si>
  <si>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</si>
  <si>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</si>
  <si>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</si>
  <si>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</si>
  <si>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</si>
  <si>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</si>
  <si>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</si>
  <si>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</si>
  <si>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</si>
  <si>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</si>
  <si>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</si>
  <si>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</si>
  <si>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</si>
  <si>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</si>
  <si>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</si>
  <si>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</si>
  <si>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</si>
  <si>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</si>
  <si>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</si>
  <si>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</si>
  <si>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</si>
  <si>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</si>
  <si>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</si>
  <si>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</si>
  <si>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</si>
  <si>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</si>
  <si>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</si>
  <si>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</si>
  <si>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</si>
  <si>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</si>
  <si>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</si>
  <si>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</si>
  <si>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</si>
  <si>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</si>
  <si>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</si>
  <si>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</si>
  <si>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</si>
  <si>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</si>
  <si>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</si>
  <si>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</si>
  <si>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</si>
  <si>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</si>
  <si>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</si>
  <si>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</si>
  <si>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</si>
  <si>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</si>
  <si>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</si>
  <si>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</si>
  <si>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</si>
  <si>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</si>
  <si>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</si>
  <si>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</si>
  <si>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</si>
  <si>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</si>
  <si>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</si>
  <si>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</si>
  <si>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</si>
  <si>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</si>
  <si>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</si>
  <si>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</si>
  <si>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</si>
  <si>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</si>
  <si>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</si>
  <si>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</si>
  <si>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</si>
  <si>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</si>
  <si>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</si>
  <si>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</si>
  <si>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</si>
  <si>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</si>
  <si>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</si>
  <si>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</si>
  <si>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</si>
  <si>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</si>
  <si>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</si>
  <si>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</si>
  <si>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</si>
  <si>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</si>
  <si>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</si>
  <si>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</si>
  <si>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</si>
  <si>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</si>
  <si>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</si>
  <si>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</si>
  <si>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</si>
  <si>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</si>
  <si>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</si>
  <si>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</si>
  <si>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</si>
  <si>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</si>
  <si>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</si>
  <si>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</si>
  <si>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</si>
  <si>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</si>
  <si>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</si>
  <si>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</si>
  <si>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</si>
  <si>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</si>
  <si>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</si>
  <si>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</si>
  <si>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</si>
  <si>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</si>
  <si>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</si>
  <si>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</si>
  <si>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</si>
  <si>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</si>
  <si>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</si>
  <si>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</si>
  <si>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</si>
  <si>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</si>
  <si>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</si>
  <si>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</si>
  <si>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</si>
  <si>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</si>
  <si>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</si>
  <si>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</si>
  <si>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</si>
  <si>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</si>
  <si>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</si>
  <si>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</si>
  <si>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</si>
  <si>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</si>
  <si>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</si>
  <si>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</si>
  <si>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</si>
  <si>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</si>
  <si>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</si>
  <si>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</si>
  <si>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</si>
  <si>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</si>
  <si>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</si>
  <si>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</si>
  <si>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</si>
  <si>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</si>
  <si>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</si>
  <si>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</si>
  <si>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</si>
  <si>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</si>
  <si>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</si>
  <si>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</si>
  <si>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</si>
  <si>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</si>
  <si>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</si>
  <si>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</si>
  <si>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</si>
  <si>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</si>
  <si>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</si>
  <si>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</si>
  <si>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</si>
  <si>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</si>
  <si>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</si>
  <si>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</si>
  <si>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</si>
  <si>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</si>
  <si>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</si>
  <si>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</si>
  <si>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</si>
  <si>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</si>
  <si>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</si>
  <si>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</si>
  <si>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</si>
  <si>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</si>
  <si>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</si>
  <si>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</si>
  <si>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</si>
  <si>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</si>
  <si>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</si>
  <si>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</si>
  <si>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</si>
  <si>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</si>
  <si>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</si>
  <si>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</si>
  <si>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</si>
  <si>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</si>
  <si>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</si>
  <si>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</si>
  <si>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</si>
  <si>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</si>
  <si>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</si>
  <si>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</si>
  <si>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</si>
  <si>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</si>
  <si>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</si>
  <si>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</si>
  <si>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</si>
  <si>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</si>
  <si>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</si>
  <si>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</si>
  <si>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</si>
  <si>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</si>
  <si>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</si>
  <si>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</si>
  <si>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</si>
  <si>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</si>
  <si>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</si>
  <si>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</si>
  <si>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</si>
  <si>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</si>
  <si>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</si>
  <si>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</si>
  <si>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</si>
  <si>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</si>
  <si>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</si>
  <si>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</si>
  <si>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</si>
  <si>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</si>
  <si>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</si>
  <si>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</si>
  <si>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</si>
  <si>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</si>
  <si>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</si>
  <si>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</si>
  <si>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</si>
  <si>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</si>
  <si>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</si>
  <si>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</si>
  <si>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</si>
  <si>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</si>
  <si>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</si>
  <si>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</si>
  <si>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</si>
  <si>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</si>
  <si>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</si>
  <si>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</si>
  <si>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</si>
  <si>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</si>
  <si>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</si>
  <si>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</si>
  <si>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</si>
  <si>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</si>
  <si>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</si>
  <si>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</si>
  <si>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</si>
  <si>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</si>
  <si>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</si>
  <si>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</si>
  <si>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</si>
  <si>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</si>
  <si>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</si>
  <si>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</si>
  <si>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</si>
  <si>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</si>
  <si>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</si>
  <si>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</si>
  <si>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</si>
  <si>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</si>
  <si>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</si>
  <si>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</si>
  <si>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</si>
  <si>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</si>
  <si>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</si>
  <si>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</si>
  <si>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</si>
  <si>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</si>
  <si>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</si>
  <si>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</si>
  <si>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</si>
  <si>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</si>
  <si>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</si>
  <si>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</si>
  <si>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</si>
  <si>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</si>
  <si>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</si>
  <si>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</si>
  <si>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</si>
  <si>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</si>
  <si>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</si>
  <si>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</si>
  <si>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</si>
  <si>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</si>
  <si>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</si>
  <si>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</si>
  <si>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</si>
  <si>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</si>
  <si>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</si>
  <si>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</si>
  <si>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</si>
  <si>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</si>
  <si>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</si>
  <si>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</si>
  <si>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</si>
  <si>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</si>
  <si>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</si>
  <si>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</si>
  <si>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</si>
  <si>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</si>
  <si>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</si>
  <si>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</si>
  <si>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</si>
  <si>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</si>
  <si>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</si>
  <si>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</si>
  <si>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</si>
  <si>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</si>
  <si>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</si>
  <si>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</si>
  <si>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</si>
  <si>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</si>
  <si>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</si>
  <si>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</si>
  <si>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</si>
  <si>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</si>
  <si>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</si>
  <si>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</si>
  <si>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</si>
  <si>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</si>
  <si>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</si>
  <si>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</si>
  <si>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</si>
  <si>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</si>
  <si>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</si>
  <si>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</si>
  <si>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</si>
  <si>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</si>
  <si>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</si>
  <si>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</si>
  <si>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</si>
  <si>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</si>
  <si>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</si>
  <si>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</si>
  <si>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</si>
  <si>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</si>
  <si>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</si>
  <si>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</si>
  <si>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</si>
  <si>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</si>
  <si>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</si>
  <si>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</si>
  <si>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</si>
  <si>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</si>
  <si>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</si>
  <si>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</si>
  <si>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</si>
  <si>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</si>
  <si>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</si>
  <si>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</si>
  <si>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</si>
  <si>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</si>
  <si>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</si>
  <si>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</si>
  <si>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</si>
  <si>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</si>
  <si>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</si>
  <si>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</si>
  <si>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</si>
  <si>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</si>
  <si>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</si>
  <si>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</si>
  <si>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</si>
  <si>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</si>
  <si>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</si>
  <si>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</si>
  <si>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</si>
  <si>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</si>
  <si>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</si>
  <si>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</si>
  <si>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</si>
  <si>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</si>
  <si>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</si>
  <si>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</si>
  <si>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</si>
  <si>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</si>
  <si>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</si>
  <si>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</si>
  <si>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</si>
  <si>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</si>
  <si>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</si>
  <si>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</si>
  <si>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</si>
  <si>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</si>
  <si>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</si>
  <si>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</si>
  <si>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</si>
  <si>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</si>
  <si>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</si>
  <si>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</si>
  <si>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</si>
  <si>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</si>
  <si>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</si>
  <si>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</si>
  <si>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</si>
  <si>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</si>
  <si>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</si>
  <si>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</si>
  <si>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</si>
  <si>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</si>
  <si>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</si>
  <si>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</si>
  <si>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</si>
  <si>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</si>
  <si>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</si>
  <si>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</si>
  <si>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</si>
  <si>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</si>
  <si>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</si>
  <si>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</si>
  <si>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</si>
  <si>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</si>
  <si>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</si>
  <si>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</si>
  <si>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</si>
  <si>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</si>
  <si>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</si>
  <si>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</si>
  <si>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</si>
  <si>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</si>
  <si>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</si>
  <si>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</si>
  <si>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</si>
  <si>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</si>
  <si>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</si>
  <si>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</si>
  <si>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</si>
  <si>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</si>
  <si>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</si>
  <si>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</si>
  <si>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</si>
  <si>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</si>
  <si>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</si>
  <si>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</si>
  <si>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</si>
  <si>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</si>
  <si>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</si>
  <si>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</si>
  <si>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</si>
  <si>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</si>
  <si>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</si>
  <si>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</si>
  <si>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</si>
  <si>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</si>
  <si>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</si>
  <si>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</si>
  <si>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</si>
  <si>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</si>
  <si>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</si>
  <si>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</si>
  <si>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</si>
  <si>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</si>
  <si>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</si>
  <si>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</si>
  <si>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</si>
  <si>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</si>
  <si>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</si>
  <si>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</si>
  <si>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</si>
  <si>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</si>
  <si>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</si>
  <si>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</si>
  <si>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</si>
  <si>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</si>
  <si>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</si>
  <si>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</si>
  <si>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</si>
  <si>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</si>
  <si>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</si>
  <si>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</si>
  <si>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</si>
  <si>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</si>
  <si>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</si>
  <si>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</si>
  <si>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</si>
  <si>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</si>
  <si>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</si>
  <si>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</si>
  <si>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</si>
  <si>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</si>
  <si>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</si>
  <si>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</si>
  <si>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</si>
  <si>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</si>
  <si>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</si>
  <si>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</si>
  <si>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</si>
  <si>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</si>
  <si>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</si>
  <si>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</si>
  <si>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</si>
  <si>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</si>
  <si>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</si>
  <si>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</si>
  <si>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</si>
  <si>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</si>
  <si>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</si>
  <si>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</si>
  <si>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</si>
  <si>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</si>
  <si>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</si>
  <si>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</si>
  <si>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</si>
  <si>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</si>
  <si>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</si>
  <si>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</si>
  <si>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</si>
  <si>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</si>
  <si>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</si>
  <si>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</si>
  <si>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</si>
  <si>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</si>
  <si>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</si>
  <si>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</si>
  <si>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</si>
  <si>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</si>
  <si>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</si>
  <si>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</si>
  <si>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</si>
  <si>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</si>
  <si>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</si>
  <si>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</si>
  <si>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</si>
  <si>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</si>
  <si>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</si>
  <si>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</si>
  <si>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</si>
  <si>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</si>
  <si>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</si>
  <si>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</si>
  <si>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</si>
  <si>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</si>
  <si>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</si>
  <si>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</si>
  <si>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</si>
  <si>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</si>
  <si>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</si>
  <si>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</si>
  <si>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</si>
  <si>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</si>
  <si>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</si>
  <si>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</si>
  <si>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</si>
  <si>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</si>
  <si>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</si>
  <si>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</si>
  <si>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</si>
  <si>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</si>
  <si>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</si>
  <si>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</si>
  <si>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</si>
  <si>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</si>
  <si>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</si>
  <si>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</si>
  <si>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</si>
  <si>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</si>
  <si>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</si>
  <si>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</si>
  <si>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</si>
  <si>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</si>
  <si>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</si>
  <si>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</si>
  <si>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</si>
  <si>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</si>
  <si>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</si>
  <si>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</si>
  <si>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</si>
  <si>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</si>
  <si>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</si>
  <si>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</si>
  <si>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</si>
  <si>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</si>
  <si>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</si>
  <si>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</si>
  <si>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</si>
  <si>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</si>
  <si>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</si>
  <si>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</si>
  <si>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</si>
  <si>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</si>
  <si>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</si>
  <si>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</si>
  <si>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</si>
  <si>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</si>
  <si>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</si>
  <si>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</si>
  <si>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</si>
  <si>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</si>
  <si>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</si>
  <si>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</si>
  <si>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</si>
  <si>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</si>
  <si>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</si>
  <si>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</si>
  <si>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</si>
  <si>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</si>
  <si>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</si>
  <si>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</si>
  <si>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</si>
  <si>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</si>
  <si>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</si>
  <si>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</si>
  <si>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</si>
  <si>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</si>
  <si>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</si>
  <si>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</si>
  <si>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</si>
  <si>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</si>
  <si>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</si>
  <si>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</si>
  <si>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</si>
  <si>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</si>
  <si>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</si>
  <si>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</si>
  <si>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</si>
  <si>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</si>
  <si>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</si>
  <si>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</si>
  <si>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</si>
  <si>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</si>
  <si>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</si>
  <si>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</si>
  <si>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</si>
  <si>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</si>
  <si>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</si>
  <si>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</si>
  <si>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</si>
  <si>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</si>
  <si>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</si>
  <si>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</si>
  <si>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</si>
  <si>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</si>
  <si>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</si>
  <si>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</si>
  <si>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</si>
  <si>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</si>
  <si>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</si>
  <si>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</si>
  <si>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</si>
  <si>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</si>
  <si>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</si>
  <si>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</si>
  <si>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</si>
  <si>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</si>
  <si>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</si>
  <si>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</si>
  <si>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</si>
  <si>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</si>
  <si>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</si>
  <si>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</si>
  <si>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</si>
  <si>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</si>
  <si>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</si>
  <si>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</si>
  <si>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</si>
  <si>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</si>
  <si>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</si>
  <si>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</si>
  <si>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</si>
  <si>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</si>
  <si>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</si>
  <si>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</si>
  <si>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</si>
  <si>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</si>
  <si>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</si>
  <si>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</si>
  <si>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</si>
  <si>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</si>
  <si>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</si>
  <si>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</si>
  <si>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</si>
  <si>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</si>
  <si>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</si>
  <si>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</si>
  <si>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</si>
  <si>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</si>
  <si>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</si>
  <si>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</si>
  <si>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</si>
  <si>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</si>
  <si>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</si>
  <si>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</si>
  <si>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</si>
  <si>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</si>
  <si>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</si>
  <si>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</si>
  <si>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</si>
  <si>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</si>
  <si>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</si>
  <si>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</si>
  <si>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</si>
  <si>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</si>
  <si>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</si>
  <si>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</si>
  <si>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</si>
  <si>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</si>
  <si>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</si>
  <si>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</si>
  <si>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</si>
  <si>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</si>
  <si>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</si>
  <si>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</si>
  <si>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</si>
  <si>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</si>
  <si>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</si>
  <si>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</si>
  <si>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</si>
  <si>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</si>
  <si>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</si>
  <si>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</si>
  <si>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</si>
  <si>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</si>
  <si>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</si>
  <si>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</si>
  <si>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</si>
  <si>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</si>
  <si>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</si>
  <si>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</si>
  <si>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</si>
  <si>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</si>
  <si>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</si>
  <si>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</si>
  <si>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</si>
  <si>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</si>
  <si>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</si>
  <si>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</si>
  <si>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</si>
  <si>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</si>
  <si>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</si>
  <si>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</si>
  <si>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</si>
  <si>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</si>
  <si>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</si>
  <si>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</si>
  <si>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</si>
  <si>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</si>
  <si>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</si>
  <si>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</si>
  <si>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</si>
  <si>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</si>
  <si>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</si>
  <si>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</si>
  <si>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</si>
  <si>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</si>
  <si>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</si>
  <si>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</si>
  <si>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</si>
  <si>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</si>
  <si>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</si>
  <si>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</si>
  <si>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</si>
  <si>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</si>
  <si>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</si>
  <si>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</si>
  <si>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</si>
  <si>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</si>
  <si>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</si>
  <si>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</si>
  <si>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</si>
  <si>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</si>
  <si>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</si>
  <si>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</si>
  <si>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</si>
  <si>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</si>
  <si>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</si>
  <si>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</si>
  <si>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</si>
  <si>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</si>
  <si>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</si>
  <si>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</si>
  <si>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</si>
  <si>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</si>
  <si>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</si>
  <si>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</si>
  <si>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</si>
  <si>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</si>
  <si>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</si>
  <si>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</si>
  <si>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</si>
  <si>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</si>
  <si>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</si>
  <si>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</si>
  <si>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</si>
  <si>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</si>
  <si>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</si>
  <si>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</si>
  <si>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</si>
  <si>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</si>
  <si>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</si>
  <si>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</si>
  <si>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</si>
  <si>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</si>
  <si>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</si>
  <si>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</si>
  <si>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</si>
  <si>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</si>
  <si>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</si>
  <si>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</si>
  <si>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</si>
  <si>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</si>
  <si>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</si>
  <si>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</si>
  <si>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</si>
  <si>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</si>
  <si>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</si>
  <si>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</si>
  <si>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</si>
  <si>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</si>
  <si>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</si>
  <si>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</si>
  <si>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</si>
  <si>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</si>
  <si>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</si>
  <si>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</si>
  <si>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</si>
  <si>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</si>
  <si>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</si>
  <si>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</si>
  <si>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</si>
  <si>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</si>
  <si>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</si>
  <si>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</si>
  <si>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</si>
  <si>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</si>
  <si>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</si>
  <si>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</si>
  <si>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</si>
  <si>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</si>
  <si>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</si>
  <si>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</si>
  <si>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</si>
  <si>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</si>
  <si>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</si>
  <si>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</si>
  <si>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</si>
  <si>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</si>
  <si>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</si>
  <si>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</si>
  <si>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</si>
  <si>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</si>
  <si>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</si>
  <si>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</si>
  <si>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</si>
  <si>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</si>
  <si>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</si>
  <si>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</si>
  <si>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</si>
  <si>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</si>
  <si>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</si>
  <si>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</si>
  <si>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</si>
  <si>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</si>
  <si>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</si>
  <si>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</si>
  <si>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</si>
  <si>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</si>
  <si>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</si>
  <si>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</si>
  <si>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</si>
  <si>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</si>
  <si>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</si>
  <si>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</si>
  <si>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</si>
  <si>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</si>
  <si>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</si>
  <si>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</si>
  <si>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</si>
  <si>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</si>
  <si>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</si>
  <si>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</si>
  <si>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</si>
  <si>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</si>
  <si>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</si>
  <si>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</si>
  <si>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</si>
  <si>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</si>
  <si>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</si>
  <si>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</si>
  <si>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</si>
  <si>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</si>
  <si>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</si>
  <si>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</si>
  <si>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</si>
  <si>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</si>
  <si>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</si>
  <si>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</si>
  <si>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</si>
  <si>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</si>
  <si>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</si>
  <si>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</si>
  <si>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</si>
  <si>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</si>
  <si>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</si>
  <si>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</si>
  <si>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</si>
  <si>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</si>
  <si>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</si>
  <si>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</si>
  <si>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</si>
  <si>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</si>
  <si>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</si>
  <si>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</si>
  <si>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</si>
  <si>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</si>
  <si>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</si>
  <si>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</si>
  <si>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</si>
  <si>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</si>
  <si>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</si>
  <si>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</si>
  <si>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</si>
  <si>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</si>
  <si>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</si>
  <si>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</si>
  <si>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</si>
  <si>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</si>
  <si>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</si>
  <si>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</si>
  <si>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</si>
  <si>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</si>
  <si>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</si>
  <si>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</si>
  <si>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</si>
  <si>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</si>
  <si>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</si>
  <si>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</si>
  <si>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</si>
  <si>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</si>
  <si>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</si>
  <si>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</si>
  <si>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</si>
  <si>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</si>
  <si>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</si>
  <si>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</si>
  <si>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</si>
  <si>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</si>
  <si>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</si>
  <si>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</si>
  <si>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</si>
  <si>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</si>
  <si>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</si>
  <si>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</si>
  <si>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</si>
  <si>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</si>
  <si>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</si>
  <si>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</si>
  <si>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</si>
  <si>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</si>
  <si>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</si>
  <si>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</si>
  <si>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</si>
  <si>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</si>
  <si>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</si>
  <si>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</si>
  <si>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</si>
  <si>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</si>
  <si>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</si>
  <si>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</si>
  <si>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</si>
  <si>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</si>
  <si>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</si>
  <si>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</si>
  <si>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</si>
  <si>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</si>
  <si>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</si>
  <si>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</si>
  <si>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</si>
  <si>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</si>
  <si>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</si>
  <si>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</si>
  <si>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</si>
  <si>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</si>
  <si>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</si>
  <si>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</si>
  <si>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</si>
  <si>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</si>
  <si>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</si>
  <si>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</si>
  <si>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</si>
  <si>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</si>
  <si>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</si>
  <si>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</si>
  <si>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</si>
  <si>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</si>
  <si>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</si>
  <si>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</si>
  <si>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</si>
  <si>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</si>
  <si>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</si>
  <si>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</si>
  <si>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</si>
  <si>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</si>
  <si>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</si>
  <si>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</si>
  <si>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</si>
  <si>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</si>
  <si>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</si>
  <si>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</si>
  <si>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</si>
  <si>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</si>
  <si>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</si>
  <si>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</si>
  <si>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</si>
  <si>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</si>
  <si>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</si>
  <si>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</si>
  <si>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</si>
  <si>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</si>
  <si>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</si>
  <si>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</si>
  <si>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</si>
  <si>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</si>
  <si>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</si>
  <si>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</si>
  <si>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</si>
  <si>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</si>
  <si>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</si>
  <si>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</si>
  <si>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</si>
  <si>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</si>
  <si>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</si>
  <si>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</si>
  <si>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</si>
  <si>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</si>
  <si>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</si>
  <si>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</si>
  <si>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</si>
  <si>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</si>
  <si>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</si>
  <si>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</si>
  <si>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</si>
  <si>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</si>
  <si>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</si>
  <si>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</si>
  <si>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</si>
  <si>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</si>
  <si>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</si>
  <si>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</si>
  <si>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</si>
  <si>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</si>
  <si>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</si>
  <si>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</si>
  <si>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</si>
  <si>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</si>
  <si>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</si>
  <si>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</si>
  <si>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</si>
  <si>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</si>
  <si>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</si>
  <si>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</si>
  <si>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</si>
  <si>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</si>
  <si>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</si>
  <si>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</si>
  <si>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</si>
  <si>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</si>
  <si>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</si>
  <si>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</si>
  <si>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</si>
  <si>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</si>
  <si>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</si>
  <si>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</si>
  <si>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</si>
  <si>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</si>
  <si>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</si>
  <si>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</si>
  <si>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</si>
  <si>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</si>
  <si>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</si>
  <si>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</si>
  <si>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</si>
  <si>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</si>
  <si>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</si>
  <si>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</si>
  <si>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</si>
  <si>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</si>
  <si>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</si>
  <si>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</si>
  <si>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</si>
  <si>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</si>
  <si>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</si>
  <si>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</si>
  <si>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</si>
  <si>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</si>
  <si>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</si>
  <si>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</si>
  <si>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</si>
  <si>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</si>
  <si>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</si>
  <si>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</si>
  <si>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</si>
  <si>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</si>
  <si>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</si>
  <si>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</si>
  <si>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</si>
  <si>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</si>
  <si>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</si>
  <si>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</si>
  <si>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</si>
  <si>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</si>
  <si>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</si>
  <si>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</si>
  <si>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</si>
  <si>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</si>
  <si>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</si>
  <si>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</si>
  <si>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</si>
  <si>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</si>
  <si>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</si>
  <si>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</si>
  <si>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</si>
  <si>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</si>
  <si>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</si>
  <si>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</si>
  <si>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</si>
  <si>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</si>
  <si>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</si>
  <si>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</si>
  <si>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</si>
  <si>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</si>
  <si>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</si>
  <si>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</si>
  <si>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</si>
  <si>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</si>
  <si>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</si>
  <si>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</si>
  <si>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</si>
  <si>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</si>
  <si>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</si>
  <si>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</si>
  <si>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</si>
  <si>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</si>
  <si>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</si>
  <si>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</si>
  <si>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</si>
  <si>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</si>
  <si>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</si>
  <si>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</si>
  <si>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</si>
  <si>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</si>
  <si>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</si>
  <si>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</si>
  <si>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</si>
  <si>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</si>
  <si>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</si>
  <si>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</si>
  <si>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</si>
  <si>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</si>
  <si>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</si>
  <si>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</si>
  <si>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</si>
  <si>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</si>
  <si>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</si>
  <si>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</si>
  <si>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</si>
  <si>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</si>
  <si>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</si>
  <si>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</si>
  <si>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</si>
  <si>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</si>
  <si>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</si>
  <si>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</si>
  <si>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</si>
  <si>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</si>
  <si>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</si>
  <si>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</si>
  <si>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</si>
  <si>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</si>
  <si>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</si>
  <si>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</si>
  <si>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</si>
  <si>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</si>
  <si>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</si>
  <si>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</si>
  <si>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</si>
  <si>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</si>
  <si>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</si>
  <si>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</si>
  <si>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</si>
  <si>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</si>
  <si>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</si>
  <si>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</si>
  <si>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</si>
  <si>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</si>
  <si>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</si>
  <si>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</si>
  <si>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</si>
  <si>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</si>
  <si>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</si>
  <si>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</si>
  <si>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</si>
  <si>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</si>
  <si>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</si>
  <si>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</si>
  <si>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</si>
  <si>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</si>
  <si>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</si>
  <si>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</si>
  <si>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</si>
  <si>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</si>
  <si>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</si>
  <si>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</si>
  <si>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</si>
  <si>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</si>
  <si>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</si>
  <si>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</si>
  <si>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</si>
  <si>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</si>
  <si>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</si>
  <si>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</si>
  <si>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</si>
  <si>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</si>
  <si>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</si>
  <si>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</si>
  <si>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</si>
  <si>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</si>
  <si>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</si>
  <si>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</si>
  <si>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</si>
  <si>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</si>
  <si>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</si>
  <si>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</si>
  <si>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</si>
  <si>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</si>
  <si>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</si>
  <si>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</si>
  <si>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</si>
  <si>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</si>
  <si>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</si>
  <si>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</si>
  <si>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</si>
  <si>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</si>
  <si>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</si>
  <si>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</si>
  <si>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</si>
  <si>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</si>
  <si>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</si>
  <si>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</si>
  <si>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</si>
  <si>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</si>
  <si>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</si>
  <si>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</si>
  <si>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</si>
  <si>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</si>
  <si>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</si>
  <si>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</si>
  <si>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</si>
  <si>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</si>
  <si>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</si>
  <si>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</si>
  <si>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</si>
  <si>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</si>
  <si>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</si>
  <si>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</si>
  <si>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</si>
  <si>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</si>
  <si>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</si>
  <si>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</si>
  <si>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</si>
  <si>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</si>
  <si>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</si>
  <si>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</si>
  <si>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</si>
  <si>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</si>
  <si>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</si>
  <si>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</si>
  <si>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</si>
  <si>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</si>
  <si>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</si>
  <si>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</si>
  <si>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</si>
  <si>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</si>
  <si>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</si>
  <si>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</si>
  <si>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</si>
  <si>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</si>
  <si>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</si>
  <si>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</si>
  <si>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</si>
  <si>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</si>
  <si>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</si>
  <si>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</si>
  <si>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</si>
  <si>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</si>
  <si>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</si>
  <si>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</si>
  <si>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</si>
  <si>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</si>
  <si>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</si>
  <si>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</si>
  <si>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</si>
  <si>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</si>
  <si>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</si>
  <si>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</si>
  <si>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</si>
  <si>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</si>
  <si>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</si>
  <si>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</si>
  <si>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</si>
  <si>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</si>
  <si>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</si>
  <si>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</si>
  <si>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</si>
  <si>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</si>
  <si>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</si>
  <si>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</si>
  <si>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</si>
  <si>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</si>
  <si>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</si>
  <si>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</si>
  <si>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</si>
  <si>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</si>
  <si>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</si>
  <si>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</si>
  <si>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</si>
  <si>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</si>
  <si>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</si>
  <si>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</si>
  <si>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</si>
  <si>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</si>
  <si>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</si>
  <si>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</si>
  <si>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</si>
  <si>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</si>
  <si>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</si>
  <si>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</si>
  <si>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</si>
  <si>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</si>
  <si>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</si>
  <si>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</si>
  <si>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</si>
  <si>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</si>
  <si>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</si>
  <si>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</si>
  <si>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</si>
  <si>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</si>
  <si>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</si>
  <si>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</si>
  <si>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</si>
  <si>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</si>
  <si>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</si>
  <si>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</si>
  <si>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</si>
  <si>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</si>
  <si>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</si>
  <si>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</si>
  <si>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</si>
  <si>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</si>
  <si>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</si>
  <si>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</si>
  <si>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</si>
  <si>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</si>
  <si>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</si>
  <si>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</si>
  <si>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</si>
  <si>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</si>
  <si>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</si>
  <si>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</si>
  <si>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</si>
  <si>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</si>
  <si>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</si>
  <si>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</si>
  <si>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</si>
  <si>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</si>
  <si>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</si>
  <si>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</si>
  <si>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</si>
  <si>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</si>
  <si>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</si>
  <si>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</si>
  <si>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</si>
  <si>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</si>
  <si>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</si>
  <si>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</si>
  <si>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</si>
  <si>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</si>
  <si>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</si>
  <si>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</si>
  <si>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</si>
  <si>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</si>
  <si>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</si>
  <si>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</si>
  <si>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</si>
  <si>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</si>
  <si>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</si>
  <si>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</si>
  <si>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</si>
  <si>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</si>
  <si>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</si>
  <si>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</si>
  <si>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</si>
  <si>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</si>
  <si>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</si>
  <si>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</si>
  <si>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</si>
  <si>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</si>
  <si>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</si>
  <si>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</si>
  <si>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</si>
  <si>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</si>
  <si>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</si>
  <si>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</si>
  <si>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</si>
  <si>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</si>
  <si>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</si>
  <si>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</si>
  <si>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</si>
  <si>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</si>
  <si>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</si>
  <si>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</si>
  <si>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</si>
  <si>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</si>
  <si>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</si>
  <si>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</si>
  <si>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</si>
  <si>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</si>
  <si>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</si>
  <si>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</si>
  <si>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</si>
  <si>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</si>
  <si>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</si>
  <si>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</si>
  <si>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</si>
  <si>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</si>
  <si>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</si>
  <si>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</si>
  <si>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</si>
  <si>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</si>
  <si>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</si>
  <si>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</si>
  <si>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</si>
  <si>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</si>
  <si>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</si>
  <si>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</si>
  <si>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</si>
  <si>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</si>
  <si>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</si>
  <si>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</si>
  <si>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</si>
  <si>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</si>
  <si>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</si>
  <si>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</si>
  <si>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</si>
  <si>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</si>
  <si>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</si>
  <si>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</si>
  <si>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</si>
  <si>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</si>
  <si>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</si>
  <si>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</si>
  <si>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</si>
  <si>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</si>
  <si>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</si>
  <si>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</si>
  <si>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</si>
  <si>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</si>
  <si>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</si>
  <si>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</si>
  <si>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</si>
  <si>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</si>
  <si>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</si>
  <si>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</si>
  <si>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</si>
  <si>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</si>
  <si>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</si>
  <si>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</si>
  <si>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</si>
  <si>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</si>
  <si>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</si>
  <si>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</si>
  <si>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</si>
  <si>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</si>
  <si>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</si>
  <si>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</si>
  <si>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</si>
  <si>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</si>
  <si>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</si>
  <si>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</si>
  <si>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</si>
  <si>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</si>
  <si>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</si>
  <si>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</si>
  <si>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</si>
  <si>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</si>
  <si>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</si>
  <si>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</si>
  <si>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</si>
  <si>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</si>
  <si>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</si>
  <si>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</si>
  <si>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</si>
  <si>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</si>
  <si>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</si>
  <si>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</si>
  <si>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</si>
  <si>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</si>
  <si>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</si>
  <si>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</si>
  <si>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</si>
  <si>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</si>
  <si>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</si>
  <si>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</si>
  <si>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</si>
  <si>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</si>
  <si>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</si>
  <si>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</si>
  <si>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</si>
  <si>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</si>
  <si>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</si>
  <si>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</si>
  <si>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</si>
  <si>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</si>
  <si>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</si>
  <si>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</si>
  <si>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</si>
  <si>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</si>
  <si>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</si>
  <si>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</si>
  <si>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</si>
  <si>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</si>
  <si>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</si>
  <si>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</si>
  <si>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</si>
  <si>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</si>
  <si>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</si>
  <si>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</si>
  <si>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</si>
  <si>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</si>
  <si>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</si>
  <si>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</si>
  <si>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</si>
  <si>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</si>
  <si>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</si>
  <si>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</si>
  <si>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</si>
  <si>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</si>
  <si>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</si>
  <si>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</si>
  <si>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</si>
  <si>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</si>
  <si>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</si>
  <si>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</si>
  <si>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</si>
  <si>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</si>
  <si>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</si>
  <si>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</si>
  <si>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</si>
  <si>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</si>
  <si>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</si>
  <si>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</si>
  <si>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</si>
  <si>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</si>
  <si>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</si>
  <si>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</si>
  <si>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</si>
  <si>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</si>
  <si>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</si>
  <si>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</si>
  <si>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</si>
  <si>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</si>
  <si>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</si>
  <si>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</si>
  <si>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</si>
  <si>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</si>
  <si>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</si>
  <si>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</si>
  <si>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</si>
  <si>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</si>
  <si>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</si>
  <si>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</si>
  <si>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</si>
  <si>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</si>
  <si>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</si>
  <si>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</si>
  <si>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</si>
  <si>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</si>
  <si>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</si>
  <si>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</si>
  <si>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</si>
  <si>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</si>
  <si>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</si>
  <si>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</si>
  <si>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</si>
  <si>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</si>
  <si>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</si>
  <si>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</si>
  <si>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</si>
  <si>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</si>
  <si>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</si>
  <si>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</si>
  <si>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</si>
  <si>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</si>
  <si>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</si>
  <si>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</si>
  <si>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</si>
  <si>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</si>
  <si>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</si>
  <si>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</si>
  <si>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</si>
  <si>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</si>
  <si>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</si>
  <si>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</si>
  <si>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</si>
  <si>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</si>
  <si>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</si>
  <si>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</si>
  <si>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</si>
  <si>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</si>
  <si>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</si>
  <si>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</si>
  <si>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</si>
  <si>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</si>
  <si>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</si>
  <si>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</si>
  <si>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</si>
  <si>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</si>
  <si>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</si>
  <si>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</si>
  <si>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</si>
  <si>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</si>
  <si>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</si>
  <si>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</si>
  <si>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</si>
  <si>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</si>
  <si>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</si>
  <si>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</si>
  <si>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</si>
  <si>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</si>
  <si>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</si>
  <si>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</si>
  <si>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</si>
  <si>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</si>
  <si>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</si>
  <si>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</si>
  <si>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</si>
  <si>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</si>
  <si>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</si>
  <si>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</si>
  <si>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</si>
  <si>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</si>
  <si>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</si>
  <si>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</si>
  <si>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</si>
  <si>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</si>
  <si>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</si>
  <si>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</si>
  <si>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</si>
  <si>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</si>
  <si>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</si>
  <si>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</si>
  <si>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</si>
  <si>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</si>
  <si>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</si>
  <si>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</si>
  <si>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</si>
  <si>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</si>
  <si>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</si>
  <si>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</si>
  <si>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</si>
  <si>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</si>
  <si>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</si>
  <si>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</si>
  <si>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</si>
  <si>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</si>
  <si>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</si>
  <si>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</si>
  <si>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</si>
  <si>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</si>
  <si>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</si>
  <si>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</si>
  <si>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</si>
  <si>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</si>
  <si>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</si>
  <si>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</si>
  <si>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</si>
  <si>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</si>
  <si>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</si>
  <si>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</si>
  <si>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</si>
  <si>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</si>
  <si>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</si>
  <si>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</si>
  <si>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</si>
  <si>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</si>
  <si>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</si>
  <si>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</si>
  <si>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</si>
  <si>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</si>
  <si>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</si>
  <si>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</si>
  <si>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</si>
  <si>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</si>
  <si>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</si>
  <si>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</si>
  <si>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</si>
  <si>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</si>
  <si>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</si>
  <si>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</si>
  <si>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</si>
  <si>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</si>
  <si>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</si>
  <si>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</si>
  <si>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</si>
  <si>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</si>
  <si>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</si>
  <si>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</si>
  <si>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</si>
  <si>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</si>
  <si>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</si>
  <si>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</si>
  <si>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</si>
  <si>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</si>
  <si>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</si>
  <si>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</si>
  <si>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</si>
  <si>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</si>
  <si>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</si>
  <si>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</si>
  <si>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</si>
  <si>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</si>
  <si>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</si>
  <si>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</si>
  <si>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</si>
  <si>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</si>
  <si>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</si>
  <si>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</si>
  <si>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</si>
  <si>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</si>
  <si>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</si>
  <si>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</si>
  <si>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</si>
  <si>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</si>
  <si>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</si>
  <si>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</si>
  <si>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</si>
  <si>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</si>
  <si>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</si>
  <si>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</si>
  <si>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</si>
  <si>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</si>
  <si>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</si>
  <si>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</si>
  <si>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</si>
  <si>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</si>
  <si>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</si>
  <si>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</si>
  <si>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</si>
  <si>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</si>
  <si>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</si>
  <si>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</si>
  <si>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</si>
  <si>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</si>
  <si>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</si>
  <si>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</si>
  <si>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</si>
  <si>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</si>
  <si>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</si>
  <si>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</si>
  <si>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</si>
  <si>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</si>
  <si>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</si>
  <si>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</si>
  <si>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</si>
  <si>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</si>
  <si>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</si>
  <si>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</si>
  <si>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</si>
  <si>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</si>
  <si>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</si>
  <si>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</si>
  <si>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</si>
  <si>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</si>
  <si>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</si>
  <si>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</si>
  <si>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</si>
  <si>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</si>
  <si>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</si>
  <si>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</si>
  <si>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</si>
  <si>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</si>
  <si>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</si>
  <si>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</si>
  <si>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</si>
  <si>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</si>
  <si>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</si>
  <si>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</si>
  <si>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</si>
  <si>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</si>
  <si>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</si>
  <si>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</si>
  <si>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</si>
  <si>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</si>
  <si>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</si>
  <si>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</si>
  <si>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</si>
  <si>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</si>
  <si>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</si>
  <si>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</si>
  <si>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</si>
  <si>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</si>
  <si>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</si>
  <si>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</si>
  <si>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</si>
  <si>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</si>
  <si>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</si>
  <si>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</si>
  <si>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</si>
  <si>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</si>
  <si>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</si>
  <si>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</si>
  <si>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</si>
  <si>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</si>
  <si>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</si>
  <si>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</si>
  <si>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</si>
  <si>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</si>
  <si>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</si>
  <si>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</si>
  <si>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</si>
  <si>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</si>
  <si>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</si>
  <si>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</si>
  <si>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</si>
  <si>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</si>
  <si>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</si>
  <si>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</si>
  <si>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</si>
  <si>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</si>
  <si>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</si>
  <si>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</si>
  <si>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</si>
  <si>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</si>
  <si>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</si>
  <si>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</si>
  <si>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</si>
  <si>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</si>
  <si>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</si>
  <si>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</si>
  <si>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</si>
  <si>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</si>
  <si>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</si>
  <si>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</si>
  <si>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</si>
  <si>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</si>
  <si>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</si>
  <si>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</si>
  <si>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</si>
  <si>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</si>
  <si>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</si>
  <si>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</si>
  <si>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</si>
  <si>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</si>
  <si>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</si>
  <si>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</si>
  <si>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</si>
  <si>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</si>
  <si>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</si>
  <si>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</si>
  <si>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</si>
  <si>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</si>
  <si>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</si>
  <si>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</si>
  <si>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</si>
  <si>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</si>
  <si>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</si>
  <si>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</si>
  <si>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</si>
  <si>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</si>
  <si>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</si>
  <si>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</si>
  <si>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</si>
  <si>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</si>
  <si>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</si>
  <si>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</si>
  <si>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</si>
  <si>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</si>
  <si>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</si>
  <si>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</si>
  <si>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</si>
  <si>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</si>
  <si>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</si>
  <si>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</si>
  <si>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</si>
  <si>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</si>
  <si>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</si>
  <si>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</si>
  <si>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</si>
  <si>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</si>
  <si>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</si>
  <si>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</si>
  <si>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</si>
  <si>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</si>
  <si>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</si>
  <si>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</si>
  <si>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</si>
  <si>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</si>
  <si>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</si>
  <si>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</si>
  <si>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</si>
  <si>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</si>
  <si>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</si>
  <si>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</si>
  <si>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</si>
  <si>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</si>
  <si>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</si>
  <si>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</si>
  <si>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</si>
  <si>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</si>
  <si>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</si>
  <si>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</si>
  <si>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</si>
  <si>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</si>
  <si>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</si>
  <si>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</si>
  <si>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</si>
  <si>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</si>
  <si>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</si>
  <si>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</si>
  <si>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</si>
  <si>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</si>
  <si>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</si>
  <si>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</si>
  <si>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</si>
  <si>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</si>
  <si>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</si>
  <si>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</si>
  <si>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</si>
  <si>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</si>
  <si>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</si>
  <si>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</si>
  <si>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</si>
  <si>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</si>
  <si>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</si>
  <si>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</si>
  <si>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</si>
  <si>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</si>
  <si>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</si>
  <si>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</si>
  <si>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</si>
  <si>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</si>
  <si>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</si>
  <si>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</si>
  <si>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</si>
  <si>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</si>
  <si>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</si>
  <si>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</si>
  <si>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</si>
  <si>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</si>
  <si>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</si>
  <si>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</si>
  <si>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</si>
  <si>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</si>
  <si>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</si>
  <si>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</si>
  <si>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</si>
  <si>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</si>
  <si>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</si>
  <si>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</si>
  <si>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</si>
  <si>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</si>
  <si>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</si>
  <si>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</si>
  <si>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</si>
  <si>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</si>
  <si>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</si>
  <si>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</si>
  <si>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</si>
  <si>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</si>
  <si>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</si>
  <si>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</si>
  <si>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</si>
  <si>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</si>
  <si>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</si>
  <si>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</si>
  <si>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</si>
  <si>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</si>
  <si>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</si>
  <si>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</si>
  <si>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</si>
  <si>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</si>
  <si>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</si>
  <si>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</si>
  <si>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</si>
  <si>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</si>
  <si>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</si>
  <si>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</si>
  <si>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</si>
  <si>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</si>
  <si>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</si>
  <si>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</si>
  <si>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</si>
  <si>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</si>
  <si>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</si>
  <si>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</si>
  <si>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</si>
  <si>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</si>
  <si>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</si>
  <si>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</si>
  <si>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</si>
  <si>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</si>
  <si>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</si>
  <si>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</si>
  <si>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</si>
  <si>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</si>
  <si>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</si>
  <si>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</si>
  <si>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</si>
  <si>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</si>
  <si>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</si>
  <si>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</si>
  <si>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</si>
  <si>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</si>
  <si>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</si>
  <si>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</si>
  <si>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</si>
  <si>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</si>
  <si>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</si>
  <si>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</si>
  <si>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</si>
  <si>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</si>
  <si>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</si>
  <si>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</si>
  <si>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</si>
  <si>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</si>
  <si>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</si>
  <si>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</si>
  <si>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</si>
  <si>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</si>
  <si>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</si>
  <si>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</si>
  <si>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</si>
  <si>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</si>
  <si>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</si>
  <si>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</si>
  <si>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</si>
  <si>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</si>
  <si>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</si>
  <si>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</si>
  <si>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</si>
  <si>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</si>
  <si>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</si>
  <si>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</si>
  <si>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</si>
  <si>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</si>
  <si>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</si>
  <si>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</si>
  <si>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</si>
  <si>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</si>
  <si>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</si>
  <si>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</si>
  <si>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</si>
  <si>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</si>
  <si>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</si>
  <si>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</si>
  <si>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</si>
  <si>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</si>
  <si>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</si>
  <si>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</si>
  <si>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</si>
  <si>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</si>
  <si>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</si>
  <si>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</si>
  <si>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</si>
  <si>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</si>
  <si>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</si>
  <si>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</si>
  <si>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</si>
  <si>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</si>
  <si>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</si>
  <si>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</si>
  <si>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</si>
  <si>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</si>
  <si>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</si>
  <si>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</si>
  <si>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</si>
  <si>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</si>
  <si>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</si>
  <si>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</si>
  <si>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</si>
  <si>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</si>
  <si>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</si>
  <si>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</si>
  <si>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</si>
  <si>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</si>
  <si>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</si>
  <si>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</si>
  <si>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</si>
  <si>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</si>
  <si>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</si>
  <si>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</si>
  <si>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</si>
  <si>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</si>
  <si>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</si>
  <si>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</si>
  <si>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</si>
  <si>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</si>
  <si>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</si>
  <si>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</si>
  <si>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</si>
  <si>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</si>
  <si>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</si>
  <si>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</si>
  <si>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</si>
  <si>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</si>
  <si>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</si>
  <si>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</si>
  <si>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</si>
  <si>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</si>
  <si>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</si>
  <si>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</si>
  <si>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</si>
  <si>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</si>
  <si>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</si>
  <si>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</si>
  <si>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</si>
  <si>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</si>
  <si>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</si>
  <si>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</si>
  <si>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</si>
  <si>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</si>
  <si>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</si>
  <si>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</si>
  <si>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</si>
  <si>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</si>
  <si>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</si>
  <si>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</si>
  <si>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</si>
  <si>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</si>
  <si>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</si>
  <si>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</si>
  <si>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</si>
  <si>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</si>
  <si>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</si>
  <si>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</si>
  <si>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</si>
  <si>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</si>
  <si>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</si>
  <si>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</si>
  <si>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</si>
  <si>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</si>
  <si>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</si>
  <si>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</si>
  <si>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</si>
  <si>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</si>
  <si>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</si>
  <si>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</si>
  <si>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</si>
  <si>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</si>
  <si>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</si>
  <si>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</si>
  <si>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</si>
  <si>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</si>
  <si>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</si>
  <si>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</si>
  <si>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</si>
  <si>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</si>
  <si>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</si>
  <si>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</si>
  <si>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</si>
  <si>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</si>
  <si>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</si>
  <si>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</si>
  <si>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</si>
  <si>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</si>
  <si>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</si>
  <si>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</si>
  <si>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</si>
  <si>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</si>
  <si>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</si>
  <si>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</si>
  <si>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</si>
  <si>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</si>
  <si>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</si>
  <si>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</si>
  <si>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</si>
  <si>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</si>
  <si>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</si>
  <si>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</si>
  <si>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</si>
  <si>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</si>
  <si>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</si>
  <si>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</si>
  <si>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</si>
  <si>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</si>
  <si>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</si>
  <si>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</si>
  <si>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</si>
  <si>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</si>
  <si>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</si>
  <si>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</si>
  <si>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</si>
  <si>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</si>
  <si>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</si>
  <si>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</si>
  <si>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</si>
  <si>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</si>
  <si>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</si>
  <si>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</si>
  <si>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</si>
  <si>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</si>
  <si>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</si>
  <si>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</si>
  <si>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</si>
  <si>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</si>
  <si>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</si>
  <si>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</si>
  <si>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</si>
  <si>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</si>
  <si>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</si>
  <si>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</si>
  <si>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</si>
  <si>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</si>
  <si>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</si>
  <si>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</si>
  <si>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</si>
  <si>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</si>
  <si>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</si>
  <si>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</si>
  <si>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</si>
  <si>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</si>
  <si>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</si>
  <si>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</si>
  <si>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</si>
  <si>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</si>
  <si>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</si>
  <si>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</si>
  <si>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</si>
  <si>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</si>
  <si>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</si>
  <si>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</si>
  <si>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</si>
  <si>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</si>
  <si>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</si>
  <si>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</si>
  <si>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</si>
  <si>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</si>
  <si>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</si>
  <si>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</si>
  <si>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</si>
  <si>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</si>
  <si>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</si>
  <si>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</si>
  <si>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</si>
  <si>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</si>
  <si>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</si>
  <si>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</si>
  <si>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</si>
  <si>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</si>
  <si>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</si>
  <si>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</si>
  <si>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</si>
  <si>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</si>
  <si>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</si>
  <si>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</si>
  <si>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</si>
  <si>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</si>
  <si>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</si>
  <si>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</si>
  <si>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</si>
  <si>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</si>
  <si>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</si>
  <si>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</si>
  <si>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</si>
  <si>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</si>
  <si>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</si>
  <si>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</si>
  <si>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</si>
  <si>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</si>
  <si>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</si>
  <si>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</si>
  <si>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</si>
  <si>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</si>
  <si>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</si>
  <si>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</si>
  <si>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</si>
  <si>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</si>
  <si>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</si>
  <si>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</si>
  <si>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</si>
  <si>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</si>
  <si>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</si>
  <si>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</si>
  <si>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</si>
  <si>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</si>
  <si>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</si>
  <si>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</si>
  <si>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</si>
  <si>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</si>
  <si>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</si>
  <si>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</si>
  <si>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</si>
  <si>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</si>
  <si>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</si>
  <si>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</si>
  <si>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</si>
  <si>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</si>
  <si>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</si>
  <si>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</si>
  <si>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</si>
  <si>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</si>
  <si>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</si>
  <si>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</si>
  <si>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</si>
  <si>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</si>
  <si>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</si>
  <si>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</si>
  <si>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</si>
  <si>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</si>
  <si>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</si>
  <si>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</si>
  <si>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</si>
  <si>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</si>
  <si>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</si>
  <si>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</si>
  <si>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</si>
  <si>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</si>
  <si>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</si>
  <si>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</si>
  <si>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</si>
  <si>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</si>
  <si>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</si>
  <si>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</si>
  <si>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</si>
  <si>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</si>
  <si>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</si>
  <si>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</si>
  <si>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</si>
  <si>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</si>
  <si>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</si>
  <si>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</si>
  <si>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</si>
  <si>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</si>
  <si>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</si>
  <si>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</si>
  <si>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</si>
  <si>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</si>
  <si>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</si>
  <si>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</si>
  <si>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</si>
  <si>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</si>
  <si>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</si>
  <si>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</si>
  <si>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</si>
  <si>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</si>
  <si>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</si>
  <si>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</si>
  <si>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</si>
  <si>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</si>
  <si>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</si>
  <si>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</si>
  <si>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</si>
  <si>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</si>
  <si>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</si>
  <si>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</si>
  <si>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</si>
  <si>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</si>
  <si>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</si>
  <si>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</si>
  <si>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</si>
  <si>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</si>
  <si>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</si>
  <si>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</si>
  <si>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</si>
  <si>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</si>
  <si>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</si>
  <si>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</si>
  <si>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</si>
  <si>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</si>
  <si>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</si>
  <si>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</si>
  <si>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</si>
  <si>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</si>
  <si>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</si>
  <si>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</si>
  <si>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</si>
  <si>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</si>
  <si>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</si>
  <si>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</si>
  <si>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</si>
  <si>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</si>
  <si>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</si>
  <si>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</si>
  <si>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</si>
  <si>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</si>
  <si>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</si>
  <si>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</si>
  <si>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</si>
  <si>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</si>
  <si>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</si>
  <si>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</si>
  <si>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</si>
  <si>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</si>
  <si>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</si>
  <si>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</si>
  <si>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</si>
  <si>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</si>
  <si>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</si>
  <si>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</si>
  <si>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</si>
  <si>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</si>
  <si>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</si>
  <si>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</si>
  <si>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</si>
  <si>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</si>
  <si>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</si>
  <si>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</si>
  <si>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</si>
  <si>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</si>
  <si>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</si>
  <si>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</si>
  <si>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</si>
  <si>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</si>
  <si>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</si>
  <si>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</si>
  <si>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</si>
  <si>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</si>
  <si>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</si>
  <si>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</si>
  <si>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</si>
  <si>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</si>
  <si>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</si>
  <si>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</si>
  <si>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</si>
  <si>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</si>
  <si>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</si>
  <si>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</si>
  <si>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</si>
  <si>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</si>
  <si>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</si>
  <si>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</si>
  <si>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</si>
  <si>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</si>
  <si>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</si>
  <si>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</si>
  <si>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</si>
  <si>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</si>
  <si>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</si>
  <si>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</si>
  <si>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</si>
  <si>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</si>
  <si>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</si>
  <si>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</si>
  <si>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</si>
  <si>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</si>
  <si>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</si>
  <si>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</si>
  <si>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</si>
  <si>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</si>
  <si>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</si>
  <si>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</si>
  <si>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</si>
  <si>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</si>
  <si>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</si>
  <si>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</si>
  <si>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</si>
  <si>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</si>
  <si>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</si>
  <si>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</si>
  <si>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</si>
  <si>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</si>
  <si>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</si>
  <si>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</si>
  <si>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</si>
  <si>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</si>
  <si>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</si>
  <si>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</si>
  <si>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</si>
  <si>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</si>
  <si>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</si>
  <si>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</si>
  <si>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</si>
  <si>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</si>
  <si>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</si>
  <si>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</si>
  <si>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</si>
  <si>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</si>
  <si>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</si>
  <si>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</si>
  <si>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</si>
  <si>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</si>
  <si>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</si>
  <si>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</si>
  <si>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</si>
  <si>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</si>
  <si>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</si>
  <si>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</si>
  <si>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</si>
  <si>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</si>
  <si>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</si>
  <si>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</si>
  <si>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</si>
  <si>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</si>
  <si>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</si>
  <si>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</si>
  <si>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</si>
  <si>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</si>
  <si>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</si>
  <si>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</si>
  <si>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</si>
  <si>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</si>
  <si>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</si>
  <si>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</si>
  <si>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</si>
  <si>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</si>
  <si>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</si>
  <si>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</si>
  <si>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</si>
  <si>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</si>
  <si>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</si>
  <si>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</si>
  <si>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</si>
  <si>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</si>
  <si>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</si>
  <si>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</si>
  <si>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</si>
  <si>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</si>
  <si>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</si>
  <si>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</si>
  <si>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</si>
  <si>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</si>
  <si>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</si>
  <si>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</si>
  <si>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</si>
  <si>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</si>
  <si>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</si>
  <si>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</si>
  <si>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</si>
  <si>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</si>
  <si>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</si>
  <si>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</si>
  <si>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</si>
  <si>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</si>
  <si>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</si>
  <si>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</si>
  <si>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</si>
  <si>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</si>
  <si>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</si>
  <si>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</si>
  <si>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</si>
  <si>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</si>
  <si>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</si>
  <si>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</si>
  <si>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</si>
  <si>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</si>
  <si>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</si>
  <si>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</si>
  <si>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</si>
  <si>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</si>
  <si>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</si>
  <si>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</si>
  <si>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</si>
  <si>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</si>
  <si>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</si>
  <si>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</si>
  <si>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</si>
  <si>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</si>
  <si>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</si>
  <si>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</si>
  <si>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</si>
  <si>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</si>
  <si>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</si>
  <si>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</si>
  <si>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</si>
  <si>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</si>
  <si>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</si>
  <si>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</si>
  <si>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</si>
  <si>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</si>
  <si>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</si>
  <si>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</si>
  <si>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</si>
  <si>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</si>
  <si>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</si>
  <si>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</si>
  <si>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</si>
  <si>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</si>
  <si>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</si>
  <si>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</si>
  <si>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</si>
  <si>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</si>
  <si>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</si>
  <si>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</si>
  <si>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</si>
  <si>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</si>
  <si>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</si>
  <si>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</si>
  <si>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</si>
  <si>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</si>
  <si>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</si>
  <si>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</si>
  <si>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</si>
  <si>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</si>
  <si>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</si>
  <si>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</si>
  <si>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</si>
  <si>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</si>
  <si>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</si>
  <si>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</si>
  <si>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</si>
  <si>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</si>
  <si>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</si>
  <si>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</si>
  <si>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</si>
  <si>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</si>
  <si>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</si>
  <si>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</si>
  <si>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</si>
  <si>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</si>
  <si>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</si>
  <si>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</si>
  <si>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</si>
  <si>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</si>
  <si>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</si>
  <si>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</si>
  <si>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</si>
  <si>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</si>
  <si>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</si>
  <si>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</si>
  <si>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</si>
  <si>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</si>
  <si>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</si>
  <si>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</si>
  <si>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</si>
  <si>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</si>
  <si>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</si>
  <si>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</si>
  <si>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</si>
  <si>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</si>
  <si>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</si>
  <si>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</si>
  <si>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</si>
  <si>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</si>
  <si>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</si>
  <si>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</si>
  <si>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</si>
  <si>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</si>
  <si>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</si>
  <si>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</si>
  <si>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</si>
  <si>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</si>
  <si>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</si>
  <si>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</si>
  <si>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</si>
  <si>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</si>
  <si>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</si>
  <si>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</si>
  <si>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</si>
  <si>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</si>
  <si>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</si>
  <si>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</si>
  <si>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</si>
  <si>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</si>
  <si>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</si>
  <si>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</si>
  <si>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</si>
  <si>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</si>
  <si>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</si>
  <si>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</si>
  <si>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</si>
  <si>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</si>
  <si>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</si>
  <si>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</si>
  <si>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</si>
  <si>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</si>
  <si>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</si>
  <si>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</si>
  <si>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</si>
  <si>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</si>
  <si>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</si>
  <si>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</si>
  <si>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</si>
  <si>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</si>
  <si>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</si>
  <si>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</si>
  <si>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</si>
  <si>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</si>
  <si>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</si>
  <si>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</si>
  <si>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</si>
  <si>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</si>
  <si>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</si>
  <si>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</si>
  <si>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</si>
  <si>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</si>
  <si>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</si>
  <si>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</si>
  <si>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</si>
  <si>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</si>
  <si>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</si>
  <si>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</si>
  <si>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</si>
  <si>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</si>
  <si>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</si>
  <si>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</si>
  <si>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</si>
  <si>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</si>
  <si>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</si>
  <si>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</si>
  <si>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</si>
  <si>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</si>
  <si>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</si>
  <si>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</si>
  <si>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</si>
  <si>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</si>
  <si>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</si>
  <si>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</si>
  <si>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</si>
  <si>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</si>
  <si>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</si>
  <si>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</si>
  <si>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</si>
  <si>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</si>
  <si>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</si>
  <si>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</si>
  <si>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</si>
  <si>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</si>
  <si>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</si>
  <si>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</si>
  <si>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</si>
  <si>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</si>
  <si>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</si>
  <si>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</si>
  <si>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</si>
  <si>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</si>
  <si>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</si>
  <si>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</si>
  <si>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</si>
  <si>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</si>
  <si>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</si>
  <si>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</si>
  <si>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</si>
  <si>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</si>
  <si>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</si>
  <si>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</si>
  <si>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</si>
  <si>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</si>
  <si>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</si>
  <si>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</si>
  <si>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</si>
  <si>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</si>
  <si>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</si>
  <si>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</si>
  <si>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</si>
  <si>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</si>
  <si>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</si>
  <si>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</si>
  <si>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</si>
  <si>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</si>
  <si>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</si>
  <si>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</si>
  <si>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</si>
  <si>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</si>
  <si>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</si>
  <si>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</si>
  <si>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</si>
  <si>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</si>
  <si>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</si>
  <si>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</si>
  <si>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</si>
  <si>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</si>
  <si>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</si>
  <si>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</si>
  <si>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</si>
  <si>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</si>
  <si>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</si>
  <si>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</si>
  <si>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</si>
  <si>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</si>
  <si>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</si>
  <si>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</si>
  <si>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</si>
  <si>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</si>
  <si>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</si>
  <si>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</si>
  <si>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</si>
  <si>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</si>
  <si>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</si>
  <si>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</si>
  <si>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</si>
  <si>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</si>
  <si>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</si>
  <si>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</si>
  <si>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</si>
  <si>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</si>
  <si>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</si>
  <si>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</si>
  <si>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</si>
  <si>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</si>
  <si>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</si>
  <si>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</si>
  <si>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</si>
  <si>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</si>
  <si>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</si>
  <si>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</si>
  <si>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</si>
  <si>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</si>
  <si>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</si>
  <si>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</si>
  <si>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</si>
  <si>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</si>
  <si>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</si>
  <si>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</si>
  <si>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</si>
  <si>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</si>
  <si>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</si>
  <si>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</si>
  <si>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</si>
  <si>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</si>
  <si>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</si>
  <si>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</si>
  <si>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</si>
  <si>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</si>
  <si>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</si>
  <si>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</si>
  <si>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</si>
  <si>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</si>
  <si>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</si>
  <si>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</si>
  <si>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</si>
  <si>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</si>
  <si>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</si>
  <si>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</si>
  <si>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</si>
  <si>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</si>
  <si>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</si>
  <si>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</si>
  <si>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</si>
  <si>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</si>
  <si>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</si>
  <si>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</si>
  <si>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</si>
  <si>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</si>
  <si>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</si>
  <si>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</si>
  <si>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</si>
  <si>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</si>
  <si>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</si>
  <si>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</si>
  <si>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</si>
  <si>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</si>
  <si>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</si>
  <si>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</si>
  <si>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</si>
  <si>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</si>
  <si>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</si>
  <si>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</si>
  <si>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</si>
  <si>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</si>
  <si>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</si>
  <si>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</si>
  <si>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</si>
  <si>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</si>
  <si>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</si>
  <si>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</si>
  <si>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</si>
  <si>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</si>
  <si>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</si>
  <si>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</si>
  <si>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</si>
  <si>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</si>
  <si>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</si>
  <si>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</si>
  <si>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</si>
  <si>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</si>
  <si>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</si>
  <si>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</si>
  <si>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</si>
  <si>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</si>
  <si>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</si>
  <si>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</si>
  <si>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</si>
  <si>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</si>
  <si>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</si>
  <si>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</si>
  <si>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</si>
  <si>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</si>
  <si>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</si>
  <si>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</si>
  <si>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</si>
  <si>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</si>
  <si>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</si>
  <si>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</si>
  <si>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</si>
  <si>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</si>
  <si>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</si>
  <si>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</si>
  <si>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</si>
  <si>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</si>
  <si>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</si>
  <si>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</si>
  <si>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</si>
  <si>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</si>
  <si>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</si>
  <si>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</si>
  <si>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</si>
  <si>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</si>
  <si>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</si>
  <si>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</si>
  <si>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</si>
  <si>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</si>
  <si>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</si>
  <si>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</si>
  <si>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</si>
  <si>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</si>
  <si>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</si>
  <si>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</si>
  <si>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</si>
  <si>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</si>
  <si>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</si>
  <si>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</si>
  <si>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</si>
  <si>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</si>
  <si>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</si>
  <si>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</si>
  <si>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</si>
  <si>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</si>
  <si>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</si>
  <si>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</si>
  <si>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</si>
  <si>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</si>
  <si>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</si>
  <si>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</si>
  <si>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</si>
  <si>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</si>
  <si>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</si>
  <si>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</si>
  <si>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</si>
  <si>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</si>
  <si>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</si>
  <si>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</si>
  <si>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</si>
  <si>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</si>
  <si>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</si>
  <si>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</si>
  <si>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</si>
  <si>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</si>
  <si>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</si>
  <si>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</si>
  <si>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</si>
  <si>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</si>
  <si>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</si>
  <si>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</si>
  <si>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</si>
  <si>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</si>
  <si>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</si>
  <si>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</si>
  <si>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</si>
  <si>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</si>
  <si>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</si>
  <si>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</si>
  <si>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</si>
  <si>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</si>
  <si>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</si>
  <si>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</si>
  <si>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</si>
  <si>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</si>
  <si>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</si>
  <si>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</si>
  <si>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</si>
  <si>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</si>
  <si>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</si>
  <si>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</si>
  <si>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</si>
  <si>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</si>
  <si>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</si>
  <si>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</si>
  <si>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</si>
  <si>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</si>
  <si>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</si>
  <si>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</si>
  <si>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</si>
  <si>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</si>
  <si>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</si>
  <si>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</si>
  <si>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</si>
  <si>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</si>
  <si>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</si>
  <si>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</si>
  <si>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</si>
  <si>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</si>
  <si>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</si>
  <si>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</si>
  <si>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</si>
  <si>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</si>
  <si>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</si>
  <si>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</si>
  <si>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</si>
  <si>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</si>
  <si>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</si>
  <si>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</si>
  <si>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</si>
  <si>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</si>
  <si>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</si>
  <si>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</si>
  <si>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</si>
  <si>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</si>
  <si>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</si>
  <si>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</si>
  <si>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</si>
  <si>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</si>
  <si>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</si>
  <si>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</si>
  <si>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</si>
  <si>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</si>
  <si>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</si>
  <si>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</si>
  <si>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</si>
  <si>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</si>
  <si>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</si>
  <si>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</si>
  <si>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</si>
  <si>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</si>
  <si>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</si>
  <si>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</si>
  <si>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</si>
  <si>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</si>
  <si>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</si>
  <si>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</si>
  <si>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</si>
  <si>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</si>
  <si>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</si>
  <si>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</si>
  <si>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</si>
  <si>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</si>
  <si>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</si>
  <si>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</si>
  <si>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</si>
  <si>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</si>
  <si>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</si>
  <si>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</si>
  <si>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</si>
  <si>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</si>
  <si>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</si>
  <si>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</si>
  <si>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</si>
  <si>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</si>
  <si>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</si>
  <si>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</si>
  <si>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</si>
  <si>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</si>
  <si>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</si>
  <si>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</si>
  <si>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</si>
  <si>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</si>
  <si>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</si>
  <si>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</si>
  <si>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</si>
  <si>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</si>
  <si>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</si>
  <si>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</si>
  <si>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</si>
  <si>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</si>
  <si>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</si>
  <si>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</si>
  <si>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</si>
  <si>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</si>
  <si>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</si>
  <si>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</si>
  <si>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</si>
  <si>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</si>
  <si>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</si>
  <si>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</si>
  <si>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</si>
  <si>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</si>
  <si>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</si>
  <si>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</si>
  <si>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</si>
  <si>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</si>
  <si>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</si>
  <si>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</si>
  <si>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</si>
  <si>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</si>
  <si>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</si>
  <si>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</si>
  <si>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</si>
  <si>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</si>
  <si>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</si>
  <si>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</si>
  <si>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</si>
  <si>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</si>
  <si>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</si>
  <si>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</si>
  <si>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</si>
  <si>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</si>
  <si>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</si>
  <si>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</si>
  <si>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</si>
  <si>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</si>
  <si>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</si>
  <si>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</si>
  <si>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</si>
  <si>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</si>
  <si>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</si>
  <si>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</si>
  <si>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</si>
  <si>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</si>
  <si>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</si>
  <si>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</si>
  <si>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</si>
  <si>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</si>
  <si>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</si>
  <si>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</si>
  <si>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</si>
  <si>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</si>
  <si>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</si>
  <si>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</si>
  <si>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</si>
  <si>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</si>
  <si>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</si>
  <si>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</si>
  <si>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</si>
  <si>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</si>
  <si>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</si>
  <si>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</si>
  <si>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</si>
  <si>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</si>
  <si>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</si>
  <si>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</si>
  <si>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</si>
  <si>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</si>
  <si>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</si>
  <si>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</si>
  <si>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</si>
  <si>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</si>
  <si>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</si>
  <si>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</si>
  <si>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</si>
  <si>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</si>
  <si>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</si>
  <si>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</si>
  <si>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</si>
  <si>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</si>
  <si>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</si>
  <si>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</si>
  <si>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</si>
  <si>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</si>
  <si>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</si>
  <si>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</si>
  <si>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</si>
  <si>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</si>
  <si>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</si>
  <si>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</si>
  <si>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</si>
  <si>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</si>
  <si>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</si>
  <si>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</si>
  <si>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</si>
  <si>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</si>
  <si>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</si>
  <si>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</si>
  <si>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</si>
  <si>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</si>
  <si>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</si>
  <si>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</si>
  <si>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</si>
  <si>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</si>
  <si>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</si>
  <si>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</si>
  <si>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</si>
  <si>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</si>
  <si>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</si>
  <si>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</si>
  <si>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</si>
  <si>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</si>
  <si>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</si>
  <si>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</si>
  <si>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</si>
  <si>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</si>
  <si>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</si>
  <si>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</si>
  <si>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</si>
  <si>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</si>
  <si>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</si>
  <si>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</si>
  <si>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</si>
  <si>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</si>
  <si>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</si>
  <si>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</si>
  <si>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</si>
  <si>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</si>
  <si>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</si>
  <si>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</si>
  <si>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</si>
  <si>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</si>
  <si>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</si>
  <si>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</si>
  <si>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</si>
  <si>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</si>
  <si>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</si>
  <si>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</si>
  <si>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</si>
  <si>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</si>
  <si>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</si>
  <si>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</si>
  <si>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</si>
  <si>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</si>
  <si>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</si>
  <si>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</si>
  <si>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</si>
  <si>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</si>
  <si>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</si>
  <si>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</si>
  <si>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</si>
  <si>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</si>
  <si>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</si>
  <si>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</si>
  <si>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</si>
  <si>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</si>
  <si>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</si>
  <si>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</si>
  <si>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</si>
  <si>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</si>
  <si>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</si>
  <si>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</si>
  <si>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</si>
  <si>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</si>
  <si>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</si>
  <si>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</si>
  <si>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</si>
  <si>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</si>
  <si>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</si>
  <si>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</si>
  <si>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</si>
  <si>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</si>
  <si>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</si>
  <si>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</si>
  <si>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</si>
  <si>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</si>
  <si>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</si>
  <si>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</si>
  <si>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</si>
  <si>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</si>
  <si>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</si>
  <si>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</si>
  <si>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</si>
  <si>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</si>
  <si>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</si>
  <si>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</si>
  <si>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</si>
  <si>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</si>
  <si>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</si>
  <si>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</si>
  <si>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</si>
  <si>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</si>
  <si>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</si>
  <si>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</si>
  <si>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</si>
  <si>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</si>
  <si>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</si>
  <si>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</si>
  <si>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</si>
  <si>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</si>
  <si>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</si>
  <si>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</si>
  <si>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</si>
  <si>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</si>
  <si>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</si>
  <si>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</si>
  <si>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</si>
  <si>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</si>
  <si>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</si>
  <si>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</si>
  <si>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</si>
  <si>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</si>
  <si>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</si>
  <si>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</si>
  <si>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</si>
  <si>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</si>
  <si>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</si>
  <si>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</si>
  <si>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</si>
  <si>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</si>
  <si>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</si>
  <si>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</si>
  <si>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</si>
  <si>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</si>
  <si>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</si>
  <si>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</si>
  <si>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</si>
  <si>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</si>
  <si>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</si>
  <si>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</si>
  <si>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</si>
  <si>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</si>
  <si>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</si>
  <si>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</si>
  <si>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</si>
  <si>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</si>
  <si>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</si>
  <si>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</si>
  <si>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</si>
  <si>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</si>
  <si>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</si>
  <si>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</si>
  <si>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</si>
  <si>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</si>
  <si>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</si>
  <si>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</si>
  <si>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</si>
  <si>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</si>
  <si>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</si>
  <si>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</si>
  <si>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</si>
  <si>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</si>
  <si>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</si>
  <si>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</si>
  <si>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</si>
  <si>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</si>
  <si>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</si>
  <si>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</si>
  <si>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</si>
  <si>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</si>
  <si>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</si>
  <si>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</si>
  <si>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</si>
  <si>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</si>
  <si>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</si>
  <si>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</si>
  <si>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</si>
  <si>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</si>
  <si>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</si>
  <si>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</si>
  <si>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</si>
  <si>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</si>
  <si>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</si>
  <si>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</si>
  <si>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</si>
  <si>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</si>
  <si>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</si>
  <si>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</si>
  <si>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</si>
  <si>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</si>
  <si>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</si>
  <si>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</si>
  <si>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</si>
  <si>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</si>
  <si>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</si>
  <si>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</si>
  <si>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</si>
  <si>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</si>
  <si>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</si>
  <si>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</si>
  <si>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</si>
  <si>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</si>
  <si>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</si>
  <si>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</si>
  <si>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</si>
  <si>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</si>
  <si>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</si>
  <si>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</si>
  <si>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</si>
  <si>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</si>
  <si>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</si>
  <si>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</si>
  <si>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</si>
  <si>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</si>
  <si>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</si>
  <si>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</si>
  <si>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</si>
  <si>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</si>
  <si>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</si>
  <si>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</si>
  <si>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</si>
  <si>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</si>
  <si>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</si>
  <si>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</si>
  <si>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</si>
  <si>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</si>
  <si>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</si>
  <si>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</si>
  <si>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</si>
  <si>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</si>
  <si>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</si>
  <si>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</si>
  <si>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</si>
  <si>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</si>
  <si>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</si>
  <si>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</si>
  <si>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</si>
  <si>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</si>
  <si>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</si>
  <si>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</si>
  <si>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</si>
  <si>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</si>
  <si>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</si>
  <si>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</si>
  <si>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</si>
  <si>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</si>
  <si>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</si>
  <si>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</si>
  <si>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</si>
  <si>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</si>
  <si>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</si>
  <si>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</si>
  <si>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</si>
  <si>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</si>
  <si>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</si>
  <si>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</si>
  <si>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</si>
  <si>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</si>
  <si>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</si>
  <si>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</si>
  <si>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</si>
  <si>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</si>
  <si>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</si>
  <si>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</si>
  <si>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</si>
  <si>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</si>
  <si>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</si>
  <si>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</si>
  <si>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</si>
  <si>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</si>
  <si>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</si>
  <si>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</si>
  <si>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</si>
  <si>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</si>
  <si>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</si>
  <si>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</si>
  <si>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</si>
  <si>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</si>
  <si>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</si>
  <si>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</si>
  <si>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</si>
  <si>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</si>
  <si>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</si>
  <si>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</si>
  <si>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</si>
  <si>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</si>
  <si>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</si>
  <si>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</si>
  <si>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</si>
  <si>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</si>
  <si>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</si>
  <si>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</si>
  <si>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</si>
  <si>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</si>
  <si>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</si>
  <si>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</si>
  <si>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</si>
  <si>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</si>
  <si>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</si>
  <si>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</si>
  <si>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</si>
  <si>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</si>
  <si>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</si>
  <si>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</si>
  <si>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</si>
  <si>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</si>
  <si>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</si>
  <si>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</si>
  <si>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</si>
  <si>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</si>
  <si>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</si>
  <si>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</si>
  <si>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</si>
  <si>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</si>
  <si>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</si>
  <si>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</si>
  <si>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</si>
  <si>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</si>
  <si>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</si>
  <si>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</si>
  <si>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</si>
  <si>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</si>
  <si>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</si>
  <si>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</si>
  <si>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</si>
  <si>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</si>
  <si>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</si>
  <si>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</si>
  <si>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</si>
  <si>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</si>
  <si>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</si>
  <si>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</si>
  <si>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</si>
  <si>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</si>
  <si>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</si>
  <si>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</si>
  <si>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</si>
  <si>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</si>
  <si>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</si>
  <si>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</si>
  <si>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</si>
  <si>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</si>
  <si>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</si>
  <si>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</si>
  <si>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</si>
  <si>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</si>
  <si>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</si>
  <si>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</si>
  <si>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</si>
  <si>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</si>
  <si>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</si>
  <si>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</si>
  <si>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</si>
  <si>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</si>
  <si>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</si>
  <si>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</si>
  <si>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</si>
  <si>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</si>
  <si>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</si>
  <si>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</si>
  <si>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</si>
  <si>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</si>
  <si>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</si>
  <si>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</si>
  <si>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</si>
  <si>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</si>
  <si>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</si>
  <si>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</si>
  <si>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</si>
  <si>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</si>
  <si>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</si>
  <si>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</si>
  <si>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</si>
  <si>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</si>
  <si>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</si>
  <si>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</si>
  <si>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</si>
  <si>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</si>
  <si>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</si>
  <si>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</si>
  <si>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</si>
  <si>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</si>
  <si>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</si>
  <si>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</si>
  <si>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</si>
  <si>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</si>
  <si>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</si>
  <si>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</si>
  <si>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</si>
  <si>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</si>
  <si>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</si>
  <si>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</si>
  <si>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</si>
  <si>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</si>
  <si>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</si>
  <si>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</si>
  <si>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</si>
  <si>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</si>
  <si>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</si>
  <si>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</si>
  <si>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</si>
  <si>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</si>
  <si>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</si>
  <si>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</si>
  <si>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</si>
  <si>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</si>
  <si>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</si>
  <si>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</si>
  <si>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</si>
  <si>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</si>
  <si>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</si>
  <si>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</si>
  <si>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</si>
  <si>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</si>
  <si>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</si>
  <si>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</si>
  <si>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</si>
  <si>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</si>
  <si>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</si>
  <si>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</si>
  <si>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</si>
  <si>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</si>
  <si>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</si>
  <si>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</si>
  <si>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</si>
  <si>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</si>
  <si>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</si>
  <si>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</si>
  <si>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</si>
  <si>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</si>
  <si>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</si>
  <si>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</si>
  <si>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</si>
  <si>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</si>
  <si>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</si>
  <si>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</si>
  <si>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</si>
  <si>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</si>
  <si>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</si>
  <si>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</si>
  <si>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</si>
  <si>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</si>
  <si>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</si>
  <si>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</si>
  <si>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</si>
  <si>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</si>
  <si>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</si>
  <si>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</si>
  <si>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</si>
  <si>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</si>
  <si>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</si>
  <si>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</si>
  <si>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</si>
  <si>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</si>
  <si>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</si>
  <si>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</si>
  <si>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</si>
  <si>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</si>
  <si>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</si>
  <si>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</si>
  <si>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</si>
  <si>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</si>
  <si>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</si>
  <si>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</si>
  <si>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</si>
  <si>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</si>
  <si>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</si>
  <si>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</si>
  <si>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</si>
  <si>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</si>
  <si>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</si>
  <si>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</si>
  <si>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</si>
  <si>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</si>
  <si>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</si>
  <si>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</si>
  <si>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</si>
  <si>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</si>
  <si>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</si>
  <si>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</si>
  <si>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</si>
  <si>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</si>
  <si>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</si>
  <si>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</si>
  <si>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</si>
  <si>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</si>
  <si>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</si>
  <si>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</si>
  <si>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</si>
  <si>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</si>
  <si>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</si>
  <si>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</si>
  <si>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</si>
  <si>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</si>
  <si>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</si>
  <si>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</si>
  <si>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</si>
  <si>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</si>
  <si>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</si>
  <si>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</si>
  <si>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</si>
  <si>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</si>
  <si>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</si>
  <si>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</si>
  <si>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</si>
  <si>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</si>
  <si>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</si>
  <si>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</si>
  <si>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</si>
  <si>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</si>
  <si>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</si>
  <si>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</si>
  <si>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</si>
  <si>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</si>
  <si>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</si>
  <si>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</si>
  <si>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</si>
  <si>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</si>
  <si>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</si>
  <si>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</si>
  <si>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</si>
  <si>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</si>
  <si>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</si>
  <si>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</si>
  <si>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</si>
  <si>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</si>
  <si>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</si>
  <si>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</si>
  <si>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</si>
  <si>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</si>
  <si>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</si>
  <si>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</si>
  <si>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</si>
  <si>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</si>
  <si>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</si>
  <si>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</si>
  <si>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</si>
  <si>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</si>
  <si>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</si>
  <si>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</si>
  <si>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</si>
  <si>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</si>
  <si>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</si>
  <si>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</si>
  <si>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</si>
  <si>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</si>
  <si>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</si>
  <si>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</si>
  <si>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</si>
  <si>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</si>
  <si>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</si>
  <si>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</si>
  <si>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</si>
  <si>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</si>
  <si>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</si>
  <si>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</si>
  <si>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</si>
  <si>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</si>
  <si>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</si>
  <si>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</si>
  <si>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</si>
  <si>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</si>
  <si>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</si>
  <si>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</si>
  <si>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</si>
  <si>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</si>
  <si>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</si>
  <si>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</si>
  <si>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</si>
  <si>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</si>
  <si>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</si>
  <si>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</si>
  <si>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</si>
  <si>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</si>
  <si>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</si>
  <si>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</si>
  <si>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</si>
  <si>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</si>
  <si>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</si>
  <si>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</si>
  <si>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</si>
  <si>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</si>
  <si>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</si>
  <si>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</si>
  <si>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</si>
  <si>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</si>
  <si>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</si>
  <si>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</si>
  <si>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</si>
  <si>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</si>
  <si>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</si>
  <si>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</si>
  <si>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</si>
  <si>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</si>
  <si>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</si>
  <si>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</si>
  <si>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</si>
  <si>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</si>
  <si>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</si>
  <si>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</si>
  <si>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</si>
  <si>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</si>
  <si>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</si>
  <si>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</si>
  <si>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</si>
  <si>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</si>
  <si>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</si>
  <si>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</si>
  <si>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</si>
  <si>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</si>
  <si>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</si>
  <si>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</si>
  <si>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</si>
  <si>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</si>
  <si>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</si>
  <si>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</si>
  <si>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</si>
  <si>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</si>
  <si>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</si>
  <si>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</si>
  <si>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</si>
  <si>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</si>
  <si>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</si>
  <si>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</si>
  <si>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</si>
  <si>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</si>
  <si>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</si>
  <si>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</si>
  <si>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</si>
  <si>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</si>
  <si>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</si>
  <si>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</si>
  <si>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</si>
  <si>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</si>
  <si>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</si>
  <si>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</si>
  <si>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</si>
  <si>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</si>
  <si>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</si>
  <si>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</si>
  <si>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</si>
  <si>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</si>
  <si>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</si>
  <si>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</si>
  <si>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</si>
  <si>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</si>
  <si>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</si>
  <si>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</si>
  <si>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</si>
  <si>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</si>
  <si>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</si>
  <si>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</si>
  <si>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</si>
  <si>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</si>
  <si>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</si>
  <si>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</si>
  <si>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</si>
  <si>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</si>
  <si>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</si>
  <si>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</si>
  <si>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</si>
  <si>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</si>
  <si>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</si>
  <si>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</si>
  <si>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</si>
  <si>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</si>
  <si>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</si>
  <si>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</si>
  <si>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</si>
  <si>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</si>
  <si>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</si>
  <si>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</si>
  <si>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</si>
  <si>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</si>
  <si>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</si>
  <si>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</si>
  <si>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</si>
  <si>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</si>
  <si>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</si>
  <si>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</si>
  <si>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</si>
  <si>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</si>
  <si>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</si>
  <si>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</si>
  <si>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</si>
  <si>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</si>
  <si>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</si>
  <si>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</si>
  <si>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</si>
  <si>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</si>
  <si>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</si>
  <si>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</si>
  <si>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</si>
  <si>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</si>
  <si>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</si>
  <si>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</si>
  <si>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</si>
  <si>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</si>
  <si>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</si>
  <si>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</si>
  <si>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</si>
  <si>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</si>
  <si>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</si>
  <si>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</si>
  <si>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</si>
  <si>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</si>
  <si>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</si>
  <si>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</si>
  <si>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</si>
  <si>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</si>
  <si>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</si>
  <si>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</si>
  <si>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</si>
  <si>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</si>
  <si>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</si>
  <si>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</si>
  <si>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</si>
  <si>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</si>
  <si>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</si>
  <si>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</si>
  <si>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</si>
  <si>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</si>
  <si>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</si>
  <si>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</si>
  <si>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</si>
  <si>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</si>
  <si>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</si>
  <si>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</si>
  <si>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</si>
  <si>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</si>
  <si>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</si>
  <si>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</si>
  <si>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</si>
  <si>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</si>
  <si>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</si>
  <si>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</si>
  <si>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</si>
  <si>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</si>
  <si>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</si>
  <si>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</si>
  <si>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</si>
  <si>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</si>
  <si>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</si>
  <si>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</si>
  <si>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</si>
  <si>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</si>
  <si>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</si>
  <si>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</si>
  <si>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</si>
  <si>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</si>
  <si>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</si>
  <si>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</si>
  <si>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</si>
  <si>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</si>
  <si>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</si>
  <si>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</si>
  <si>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</si>
  <si>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</si>
  <si>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</si>
  <si>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</si>
  <si>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</si>
  <si>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</si>
  <si>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</si>
  <si>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</si>
  <si>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</si>
  <si>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</si>
  <si>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</si>
  <si>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</si>
  <si>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</si>
  <si>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</si>
  <si>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</si>
  <si>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</si>
  <si>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</si>
  <si>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</si>
  <si>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</si>
  <si>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</si>
  <si>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</si>
  <si>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</si>
  <si>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</si>
  <si>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</si>
  <si>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</si>
  <si>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</si>
  <si>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</si>
  <si>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</si>
  <si>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</si>
  <si>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</si>
  <si>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</si>
  <si>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</si>
  <si>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</si>
  <si>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</si>
  <si>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</si>
  <si>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</si>
  <si>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</si>
  <si>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</si>
  <si>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</si>
  <si>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</si>
  <si>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</si>
  <si>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</si>
  <si>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</si>
  <si>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</si>
  <si>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</si>
  <si>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</si>
  <si>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</si>
  <si>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</si>
  <si>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</si>
  <si>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</si>
  <si>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</si>
  <si>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</si>
  <si>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</si>
  <si>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</si>
  <si>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</si>
  <si>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</si>
  <si>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</si>
  <si>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</si>
  <si>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</si>
  <si>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</si>
  <si>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</si>
  <si>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</si>
  <si>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</si>
  <si>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</si>
  <si>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</si>
  <si>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</si>
  <si>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</si>
  <si>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</si>
  <si>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</si>
  <si>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</si>
  <si>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</si>
  <si>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</si>
  <si>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</si>
  <si>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</si>
  <si>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</si>
  <si>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</si>
  <si>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</si>
  <si>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</si>
  <si>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</si>
  <si>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</si>
  <si>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</si>
  <si>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</si>
  <si>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</si>
  <si>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</si>
  <si>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</si>
  <si>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</si>
  <si>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</si>
  <si>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</si>
  <si>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</si>
  <si>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</si>
  <si>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</si>
  <si>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</si>
  <si>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</si>
  <si>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</si>
  <si>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</si>
  <si>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</si>
  <si>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</si>
  <si>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</si>
  <si>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</si>
  <si>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</si>
  <si>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</si>
  <si>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</si>
  <si>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</si>
  <si>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</si>
  <si>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</si>
  <si>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</si>
  <si>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</si>
  <si>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</si>
  <si>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</si>
  <si>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</si>
  <si>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</si>
  <si>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</si>
  <si>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</si>
  <si>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</si>
  <si>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</si>
  <si>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</si>
  <si>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</si>
  <si>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</si>
  <si>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</si>
  <si>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</si>
  <si>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</si>
  <si>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</si>
  <si>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</si>
  <si>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</si>
  <si>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</si>
  <si>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</si>
  <si>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</si>
  <si>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</si>
  <si>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</si>
  <si>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</si>
  <si>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</si>
  <si>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</si>
  <si>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</si>
  <si>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</si>
  <si>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</si>
  <si>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</si>
  <si>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</si>
  <si>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</si>
  <si>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</si>
  <si>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</si>
  <si>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</si>
  <si>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</si>
  <si>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</si>
  <si>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</si>
  <si>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</si>
  <si>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</si>
  <si>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</si>
  <si>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</si>
  <si>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</si>
  <si>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</si>
  <si>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</si>
  <si>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</si>
  <si>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</si>
  <si>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</si>
  <si>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</si>
  <si>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</si>
  <si>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</si>
  <si>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</si>
  <si>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</si>
  <si>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</si>
  <si>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</si>
  <si>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</si>
  <si>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</si>
  <si>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</si>
  <si>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</si>
  <si>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</si>
  <si>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</si>
  <si>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</si>
  <si>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</si>
  <si>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</si>
  <si>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</si>
  <si>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</si>
  <si>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</si>
  <si>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</si>
  <si>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</si>
  <si>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</si>
  <si>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</si>
  <si>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</si>
  <si>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</si>
  <si>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</si>
  <si>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</si>
  <si>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</si>
  <si>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</si>
  <si>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</si>
  <si>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</si>
  <si>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</si>
  <si>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</si>
  <si>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</si>
  <si>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</si>
  <si>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</si>
  <si>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</si>
  <si>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</si>
  <si>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</si>
  <si>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</si>
  <si>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</si>
  <si>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</si>
  <si>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</si>
  <si>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</si>
  <si>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</si>
  <si>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</si>
  <si>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</si>
  <si>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</si>
  <si>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</si>
  <si>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</si>
  <si>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</si>
  <si>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</si>
  <si>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</si>
  <si>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</si>
  <si>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</si>
  <si>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</si>
  <si>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</si>
  <si>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</si>
  <si>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</si>
  <si>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</si>
  <si>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</si>
  <si>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</si>
  <si>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</si>
  <si>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</si>
  <si>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</si>
  <si>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</si>
  <si>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</si>
  <si>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</si>
  <si>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</si>
  <si>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</si>
  <si>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</si>
  <si>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</si>
  <si>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</si>
  <si>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</si>
  <si>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</si>
  <si>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</si>
  <si>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</si>
  <si>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</si>
  <si>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</si>
  <si>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</si>
  <si>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</si>
  <si>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</si>
  <si>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</si>
  <si>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</si>
  <si>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</si>
  <si>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</si>
  <si>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</si>
  <si>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</si>
  <si>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</si>
  <si>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</si>
  <si>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</si>
  <si>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</si>
  <si>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</si>
  <si>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</si>
  <si>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</si>
  <si>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</si>
  <si>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</si>
  <si>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</si>
  <si>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</si>
  <si>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</si>
  <si>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</si>
  <si>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</si>
  <si>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</si>
  <si>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</si>
  <si>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</si>
  <si>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</si>
  <si>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</si>
  <si>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</si>
  <si>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</si>
  <si>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</si>
  <si>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</si>
  <si>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</si>
  <si>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</si>
  <si>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</si>
  <si>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</si>
  <si>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</si>
  <si>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</si>
  <si>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</si>
  <si>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</si>
  <si>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</si>
  <si>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</si>
  <si>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</si>
  <si>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</si>
  <si>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</si>
  <si>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</si>
  <si>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</si>
  <si>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</si>
  <si>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</si>
  <si>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</si>
  <si>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</si>
  <si>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</si>
  <si>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</si>
  <si>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</si>
  <si>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</si>
  <si>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</si>
  <si>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</si>
  <si>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</si>
  <si>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</si>
  <si>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</si>
  <si>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</si>
  <si>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</si>
  <si>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</si>
  <si>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</si>
  <si>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</si>
  <si>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</si>
  <si>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</si>
  <si>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</si>
  <si>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</si>
  <si>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</si>
  <si>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</si>
  <si>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</si>
  <si>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</si>
  <si>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</si>
  <si>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</si>
  <si>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</si>
  <si>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</si>
  <si>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</si>
  <si>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</si>
  <si>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</si>
  <si>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</si>
  <si>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</si>
  <si>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</si>
  <si>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</si>
  <si>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</si>
  <si>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</si>
  <si>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</si>
  <si>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</si>
  <si>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</si>
  <si>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</si>
  <si>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</si>
  <si>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</si>
  <si>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</si>
  <si>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</si>
  <si>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</si>
  <si>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</si>
  <si>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</si>
  <si>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</si>
  <si>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</si>
  <si>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</si>
  <si>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</si>
  <si>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</si>
  <si>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</si>
  <si>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</si>
  <si>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</si>
  <si>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</si>
  <si>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</si>
  <si>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</si>
  <si>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</si>
  <si>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</si>
  <si>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</si>
  <si>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</si>
  <si>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</si>
  <si>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</si>
  <si>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</si>
  <si>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</si>
  <si>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</si>
  <si>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</si>
  <si>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</si>
  <si>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</si>
  <si>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</si>
  <si>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</si>
  <si>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</si>
  <si>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</si>
  <si>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</si>
  <si>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</si>
  <si>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</si>
  <si>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</si>
  <si>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</si>
  <si>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</si>
  <si>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</si>
  <si>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</si>
  <si>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</si>
  <si>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</si>
  <si>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</si>
  <si>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</si>
  <si>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</si>
  <si>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</si>
  <si>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</si>
  <si>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</si>
  <si>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</si>
  <si>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</si>
  <si>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</si>
  <si>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</si>
  <si>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</si>
  <si>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</si>
  <si>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</si>
  <si>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</si>
  <si>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</si>
  <si>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</si>
  <si>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</si>
  <si>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</si>
  <si>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</si>
  <si>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</si>
  <si>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</si>
  <si>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</si>
  <si>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</si>
  <si>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</si>
  <si>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</si>
  <si>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</si>
  <si>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</si>
  <si>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</si>
  <si>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</si>
  <si>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</si>
  <si>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</si>
  <si>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</si>
  <si>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</si>
  <si>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</si>
  <si>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</si>
  <si>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</si>
  <si>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</si>
  <si>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</si>
  <si>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</si>
  <si>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</si>
  <si>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</si>
  <si>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</si>
  <si>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</si>
  <si>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</si>
  <si>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</si>
  <si>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</si>
  <si>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</si>
  <si>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</si>
  <si>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</si>
  <si>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</si>
  <si>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</si>
  <si>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</si>
  <si>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</si>
  <si>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</si>
  <si>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</si>
  <si>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</si>
  <si>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</si>
  <si>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</si>
  <si>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</si>
  <si>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</si>
  <si>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</si>
  <si>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</si>
  <si>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</si>
  <si>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</si>
  <si>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</si>
  <si>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</si>
  <si>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</si>
  <si>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</si>
  <si>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</si>
  <si>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</si>
  <si>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</si>
  <si>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</si>
  <si>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</si>
  <si>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</si>
  <si>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</si>
  <si>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</si>
  <si>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</si>
  <si>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</si>
  <si>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</si>
  <si>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</si>
  <si>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</si>
  <si>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</si>
  <si>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</si>
  <si>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</si>
  <si>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</si>
  <si>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</si>
  <si>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</si>
  <si>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</si>
  <si>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</si>
  <si>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</si>
  <si>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</si>
  <si>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</si>
  <si>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</si>
  <si>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</si>
  <si>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</si>
  <si>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</si>
  <si>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</si>
  <si>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</si>
  <si>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</si>
  <si>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</si>
  <si>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</si>
  <si>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</si>
  <si>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</si>
  <si>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</si>
  <si>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</si>
  <si>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</si>
  <si>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</si>
  <si>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</si>
  <si>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</si>
  <si>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</si>
  <si>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</si>
  <si>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</si>
  <si>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</si>
  <si>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</si>
  <si>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</si>
  <si>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</si>
  <si>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</si>
  <si>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</si>
  <si>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</si>
  <si>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</si>
  <si>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</si>
  <si>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</si>
  <si>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</si>
  <si>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</si>
  <si>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</si>
  <si>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</si>
  <si>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</si>
  <si>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</si>
  <si>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</si>
  <si>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</si>
  <si>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</si>
  <si>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</si>
  <si>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</si>
  <si>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</si>
  <si>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</si>
  <si>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</si>
  <si>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</si>
  <si>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</si>
  <si>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</si>
  <si>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</si>
  <si>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</si>
  <si>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</si>
  <si>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</si>
  <si>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</si>
  <si>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</si>
  <si>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</si>
  <si>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</si>
  <si>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</si>
  <si>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</si>
  <si>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</si>
  <si>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</si>
  <si>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</si>
  <si>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</si>
  <si>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</si>
  <si>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</si>
  <si>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</si>
  <si>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</si>
  <si>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</si>
  <si>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</si>
  <si>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</si>
  <si>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</si>
  <si>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</si>
  <si>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</si>
  <si>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</si>
  <si>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</si>
  <si>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</si>
  <si>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</si>
  <si>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</si>
  <si>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</si>
  <si>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</si>
  <si>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</si>
  <si>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</si>
  <si>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</si>
  <si>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</si>
  <si>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</si>
  <si>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</si>
  <si>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</si>
  <si>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</si>
  <si>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</si>
  <si>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</si>
  <si>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</si>
  <si>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</si>
  <si>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</si>
  <si>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</si>
  <si>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</si>
  <si>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</si>
  <si>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</si>
  <si>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</si>
  <si>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</si>
  <si>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</si>
  <si>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</si>
  <si>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</si>
  <si>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</si>
  <si>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</si>
  <si>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</si>
  <si>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</si>
  <si>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</si>
  <si>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</si>
  <si>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</si>
  <si>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</si>
  <si>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</si>
  <si>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</si>
  <si>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</si>
  <si>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</si>
  <si>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</si>
  <si>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</si>
  <si>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</si>
  <si>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</si>
  <si>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</si>
  <si>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</si>
  <si>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</si>
  <si>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</si>
  <si>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</si>
  <si>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</si>
  <si>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</si>
  <si>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</si>
  <si>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</si>
  <si>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</si>
  <si>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</si>
  <si>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</si>
  <si>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</si>
  <si>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</si>
  <si>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</si>
  <si>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</si>
  <si>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</si>
  <si>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</si>
  <si>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</si>
  <si>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</si>
  <si>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</si>
  <si>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</si>
  <si>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</si>
  <si>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</si>
  <si>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</si>
  <si>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</si>
  <si>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</si>
  <si>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</si>
  <si>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</si>
  <si>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</si>
  <si>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</si>
  <si>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</si>
  <si>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</si>
  <si>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</si>
  <si>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</si>
  <si>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</si>
  <si>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</si>
  <si>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</si>
  <si>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</si>
  <si>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</si>
  <si>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</si>
  <si>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</si>
  <si>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</si>
  <si>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</si>
  <si>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</si>
  <si>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</si>
  <si>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</si>
  <si>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</si>
  <si>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</si>
  <si>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</si>
  <si>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</si>
  <si>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</si>
  <si>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</si>
  <si>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</si>
  <si>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</si>
  <si>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</si>
  <si>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</si>
  <si>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</si>
  <si>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</si>
  <si>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</si>
  <si>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</si>
  <si>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</si>
  <si>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</si>
  <si>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</si>
  <si>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</si>
  <si>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</si>
  <si>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</si>
  <si>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</si>
  <si>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</si>
  <si>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</si>
  <si>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</si>
  <si>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</si>
  <si>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</si>
  <si>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</si>
  <si>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</si>
  <si>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</si>
  <si>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</si>
  <si>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</si>
  <si>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</si>
  <si>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</si>
  <si>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</si>
  <si>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</si>
  <si>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</si>
  <si>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</si>
  <si>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</si>
  <si>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</si>
  <si>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</si>
  <si>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</si>
  <si>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</si>
  <si>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</si>
  <si>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</si>
  <si>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</si>
  <si>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</si>
  <si>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</si>
  <si>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</si>
  <si>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</si>
  <si>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</si>
  <si>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</si>
  <si>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</si>
  <si>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</si>
  <si>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</si>
  <si>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</si>
  <si>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</si>
  <si>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</si>
  <si>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</si>
  <si>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</si>
  <si>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</si>
  <si>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</si>
  <si>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</si>
  <si>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</si>
  <si>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</si>
  <si>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</si>
  <si>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</si>
  <si>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</si>
  <si>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</si>
  <si>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</si>
  <si>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</si>
  <si>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</si>
  <si>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</si>
  <si>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</si>
  <si>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</si>
  <si>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</si>
  <si>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</si>
  <si>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</si>
  <si>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</si>
  <si>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</si>
  <si>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</si>
  <si>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</si>
  <si>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</si>
  <si>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</si>
  <si>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</si>
  <si>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</si>
  <si>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</si>
  <si>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</si>
  <si>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</si>
  <si>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</si>
  <si>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</si>
  <si>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</si>
  <si>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</si>
  <si>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</si>
  <si>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</si>
  <si>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</si>
  <si>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</si>
  <si>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</si>
  <si>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</si>
  <si>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</si>
  <si>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</si>
  <si>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</si>
  <si>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</si>
  <si>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</si>
  <si>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</si>
  <si>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</si>
  <si>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</si>
  <si>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</si>
  <si>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</si>
  <si>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</si>
  <si>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</si>
  <si>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</si>
  <si>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</si>
  <si>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</si>
  <si>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</si>
  <si>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</si>
  <si>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</si>
  <si>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</si>
  <si>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</si>
  <si>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</si>
  <si>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</si>
  <si>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</si>
  <si>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</si>
  <si>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</si>
  <si>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</si>
  <si>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</si>
  <si>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</si>
  <si>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</si>
  <si>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</si>
  <si>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</si>
  <si>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</si>
  <si>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</si>
  <si>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</si>
  <si>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</si>
  <si>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</si>
  <si>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</si>
  <si>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</si>
  <si>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</si>
  <si>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</si>
  <si>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</si>
  <si>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</si>
  <si>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</si>
  <si>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</si>
  <si>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</si>
  <si>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</si>
  <si>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</si>
  <si>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</si>
  <si>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</si>
  <si>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</si>
  <si>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</si>
  <si>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</si>
  <si>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</si>
  <si>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</si>
  <si>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</si>
  <si>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</si>
  <si>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</si>
  <si>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</si>
  <si>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</si>
  <si>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</si>
  <si>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</si>
  <si>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</si>
  <si>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</si>
  <si>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</si>
  <si>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</si>
  <si>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</si>
  <si>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</si>
  <si>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</si>
  <si>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</si>
  <si>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</si>
  <si>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</si>
  <si>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</si>
  <si>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</si>
  <si>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</si>
  <si>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</si>
  <si>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</si>
  <si>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</si>
  <si>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</si>
  <si>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</si>
  <si>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</si>
  <si>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</si>
  <si>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</si>
  <si>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</si>
  <si>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</si>
  <si>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</si>
  <si>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</si>
  <si>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</si>
  <si>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</si>
  <si>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</si>
  <si>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</si>
  <si>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</si>
  <si>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</si>
  <si>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</si>
  <si>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</si>
  <si>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</si>
  <si>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</si>
  <si>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</si>
  <si>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</si>
  <si>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</si>
  <si>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</si>
  <si>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</si>
  <si>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</si>
  <si>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</si>
  <si>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</si>
  <si>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</si>
  <si>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</si>
  <si>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</si>
  <si>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</si>
  <si>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</si>
  <si>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</si>
  <si>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</si>
  <si>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</si>
  <si>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</si>
  <si>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</si>
  <si>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</si>
  <si>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</si>
  <si>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</si>
  <si>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</si>
  <si>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</si>
  <si>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</si>
  <si>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</si>
  <si>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</si>
  <si>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</si>
  <si>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</si>
  <si>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</si>
  <si>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</si>
  <si>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</si>
  <si>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</si>
  <si>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</si>
  <si>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</si>
  <si>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</si>
  <si>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</si>
  <si>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</si>
  <si>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</si>
  <si>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</si>
  <si>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</si>
  <si>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</si>
  <si>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</si>
  <si>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</si>
  <si>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</si>
  <si>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</si>
  <si>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</si>
  <si>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</si>
  <si>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</si>
  <si>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</si>
  <si>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</si>
  <si>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</si>
  <si>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</si>
  <si>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</si>
  <si>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</si>
  <si>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</si>
  <si>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</si>
  <si>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</si>
  <si>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</si>
  <si>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</si>
  <si>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</si>
  <si>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</si>
  <si>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</si>
  <si>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</si>
  <si>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</si>
  <si>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</si>
  <si>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</si>
  <si>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</si>
  <si>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</si>
  <si>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</si>
  <si>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</si>
  <si>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</si>
  <si>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</si>
  <si>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</si>
  <si>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</si>
  <si>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</si>
  <si>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</si>
  <si>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</si>
  <si>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</si>
  <si>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</si>
  <si>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</si>
  <si>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</si>
  <si>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</si>
  <si>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</si>
  <si>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</si>
  <si>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</si>
  <si>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</si>
  <si>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</si>
  <si>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</si>
  <si>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</si>
  <si>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</si>
  <si>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</si>
  <si>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</si>
  <si>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</si>
  <si>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</si>
  <si>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</si>
  <si>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</si>
  <si>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</si>
  <si>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</si>
  <si>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</si>
  <si>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</si>
  <si>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</si>
  <si>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</si>
  <si>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</si>
  <si>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</si>
  <si>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</si>
  <si>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</si>
  <si>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</si>
  <si>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</si>
  <si>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</si>
  <si>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</si>
  <si>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</si>
  <si>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</si>
  <si>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</si>
  <si>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</si>
  <si>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</si>
  <si>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</si>
  <si>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</si>
  <si>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</si>
  <si>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</si>
  <si>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</si>
  <si>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</si>
  <si>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</si>
  <si>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</si>
  <si>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</si>
  <si>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</si>
  <si>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</si>
  <si>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</si>
  <si>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</si>
  <si>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</si>
  <si>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</si>
  <si>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</si>
  <si>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</si>
  <si>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</si>
  <si>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</si>
  <si>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</si>
  <si>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</si>
  <si>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</si>
  <si>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</si>
  <si>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</si>
  <si>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</si>
  <si>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</si>
  <si>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</si>
  <si>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</si>
  <si>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</si>
  <si>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</si>
  <si>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</si>
  <si>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</si>
  <si>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</si>
  <si>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</si>
  <si>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</si>
  <si>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</si>
  <si>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</si>
  <si>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</si>
  <si>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</si>
  <si>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</si>
  <si>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</si>
  <si>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</si>
  <si>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</si>
  <si>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</si>
  <si>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</si>
  <si>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</si>
  <si>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</si>
  <si>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</si>
  <si>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</si>
  <si>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</si>
  <si>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</si>
  <si>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</si>
  <si>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</si>
  <si>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</si>
  <si>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</si>
  <si>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</si>
  <si>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</si>
  <si>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</si>
  <si>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</si>
  <si>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</si>
  <si>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</si>
  <si>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</si>
  <si>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</si>
  <si>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</si>
  <si>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</si>
  <si>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</si>
  <si>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</si>
  <si>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</si>
  <si>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</si>
  <si>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</si>
  <si>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</si>
  <si>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</si>
  <si>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</si>
  <si>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</si>
  <si>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</si>
  <si>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</si>
  <si>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</si>
  <si>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</si>
  <si>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</si>
  <si>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</si>
  <si>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</si>
  <si>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</si>
  <si>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</si>
  <si>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</si>
  <si>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</si>
  <si>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</si>
  <si>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</si>
  <si>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</si>
  <si>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</si>
  <si>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</si>
  <si>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</si>
  <si>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</si>
  <si>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</si>
  <si>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</si>
  <si>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</si>
  <si>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</si>
  <si>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</si>
  <si>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</si>
  <si>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</si>
  <si>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</si>
  <si>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</si>
  <si>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</si>
  <si>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</si>
  <si>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</si>
  <si>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</si>
  <si>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</si>
  <si>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</si>
  <si>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</si>
  <si>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</si>
  <si>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</si>
  <si>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</si>
  <si>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</si>
  <si>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</si>
  <si>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</si>
  <si>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</si>
  <si>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</si>
  <si>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</si>
  <si>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</si>
  <si>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</si>
  <si>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</si>
  <si>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</si>
  <si>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</si>
  <si>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</si>
  <si>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</si>
  <si>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</si>
  <si>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</si>
  <si>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</si>
  <si>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</si>
  <si>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</si>
  <si>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</si>
  <si>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</si>
  <si>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</si>
  <si>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</si>
  <si>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</si>
  <si>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</si>
  <si>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</si>
  <si>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</si>
  <si>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</si>
  <si>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</si>
  <si>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</si>
  <si>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</si>
  <si>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</si>
  <si>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</si>
  <si>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</si>
  <si>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</si>
  <si>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</si>
  <si>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</si>
  <si>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</si>
  <si>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</si>
  <si>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</si>
  <si>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</si>
  <si>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</si>
  <si>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</si>
  <si>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</si>
  <si>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</si>
  <si>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</si>
  <si>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</si>
  <si>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</si>
  <si>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</si>
  <si>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</si>
  <si>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</si>
  <si>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</si>
  <si>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</si>
  <si>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</si>
  <si>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</si>
  <si>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</si>
  <si>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</si>
  <si>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</si>
  <si>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</si>
  <si>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</si>
  <si>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</si>
  <si>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</si>
  <si>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</si>
  <si>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</si>
  <si>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</si>
  <si>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</si>
  <si>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</si>
  <si>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</si>
  <si>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</si>
  <si>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</si>
  <si>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</si>
  <si>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</si>
  <si>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</si>
  <si>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</si>
  <si>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</si>
  <si>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</si>
  <si>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</si>
  <si>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</si>
  <si>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</si>
  <si>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</si>
  <si>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</si>
  <si>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</si>
  <si>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</si>
  <si>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</si>
  <si>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</si>
  <si>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</si>
  <si>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</si>
  <si>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</si>
  <si>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</si>
  <si>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</si>
  <si>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</si>
  <si>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</si>
  <si>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</si>
  <si>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</si>
  <si>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</si>
  <si>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</si>
  <si>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</si>
  <si>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</si>
  <si>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</si>
  <si>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</si>
  <si>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</si>
  <si>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</si>
  <si>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</si>
  <si>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</si>
  <si>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</si>
  <si>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</si>
  <si>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</si>
  <si>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</si>
  <si>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</si>
  <si>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</si>
  <si>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</si>
  <si>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</si>
  <si>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</si>
  <si>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</si>
  <si>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</si>
  <si>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</si>
  <si>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</si>
  <si>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</si>
  <si>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</si>
  <si>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</si>
  <si>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</si>
  <si>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</si>
  <si>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</si>
  <si>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</si>
  <si>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</si>
  <si>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</si>
  <si>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</si>
  <si>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</si>
  <si>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</si>
  <si>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</si>
  <si>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</si>
  <si>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</si>
  <si>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</si>
  <si>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</si>
  <si>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</si>
  <si>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</si>
  <si>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</si>
  <si>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</si>
  <si>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</si>
  <si>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</si>
  <si>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</si>
  <si>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</si>
  <si>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</si>
  <si>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</si>
  <si>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</si>
  <si>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</si>
  <si>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</si>
  <si>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</si>
  <si>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</si>
  <si>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</si>
  <si>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</si>
  <si>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</si>
  <si>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</si>
  <si>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</si>
  <si>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</si>
  <si>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</si>
  <si>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</si>
  <si>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</si>
  <si>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</si>
  <si>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</si>
  <si>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</si>
  <si>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</si>
  <si>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</si>
  <si>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</si>
  <si>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</si>
  <si>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</si>
  <si>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</si>
  <si>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</si>
  <si>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</si>
  <si>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</si>
  <si>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</si>
  <si>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</si>
  <si>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</si>
  <si>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</si>
  <si>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</si>
  <si>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</si>
  <si>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</si>
  <si>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</si>
  <si>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</si>
  <si>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</si>
  <si>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</si>
  <si>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</si>
  <si>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</si>
  <si>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</si>
  <si>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</si>
  <si>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</si>
  <si>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</si>
  <si>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</si>
  <si>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</si>
  <si>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</si>
  <si>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</si>
  <si>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</si>
  <si>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</si>
  <si>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</si>
  <si>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</si>
  <si>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</si>
  <si>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</si>
  <si>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</si>
  <si>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</si>
  <si>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</si>
  <si>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</si>
  <si>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</si>
  <si>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</si>
  <si>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</si>
  <si>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</si>
  <si>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</si>
  <si>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</si>
  <si>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</si>
  <si>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</si>
  <si>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</si>
  <si>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</si>
  <si>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</si>
  <si>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</si>
  <si>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</si>
  <si>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</si>
  <si>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</si>
  <si>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</si>
  <si>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</si>
  <si>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</si>
  <si>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</si>
  <si>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</si>
  <si>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</si>
  <si>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</si>
  <si>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</si>
  <si>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</si>
  <si>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</si>
  <si>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</si>
  <si>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</si>
  <si>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</si>
  <si>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</si>
  <si>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</si>
  <si>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</si>
  <si>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</si>
  <si>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</si>
  <si>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</si>
  <si>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</si>
  <si>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</si>
  <si>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</si>
  <si>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</si>
  <si>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</si>
  <si>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</si>
  <si>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</si>
  <si>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</si>
  <si>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</si>
  <si>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</si>
  <si>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</si>
  <si>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</si>
  <si>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</si>
  <si>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</si>
  <si>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</si>
  <si>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</si>
  <si>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</si>
  <si>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</si>
  <si>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</si>
  <si>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</si>
  <si>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</si>
  <si>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</si>
  <si>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</si>
  <si>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</si>
  <si>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</si>
  <si>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</si>
  <si>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</si>
  <si>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</si>
  <si>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</si>
  <si>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</si>
  <si>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</si>
  <si>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</si>
  <si>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</si>
  <si>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</si>
  <si>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</si>
  <si>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</si>
  <si>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</si>
  <si>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</si>
  <si>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</si>
  <si>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</si>
  <si>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</si>
  <si>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</si>
  <si>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</si>
  <si>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</si>
  <si>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</si>
  <si>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</si>
  <si>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</si>
  <si>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</si>
  <si>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</si>
  <si>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</si>
  <si>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</si>
  <si>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</si>
  <si>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</si>
  <si>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</si>
  <si>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</si>
  <si>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</si>
  <si>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</si>
  <si>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</si>
  <si>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</si>
  <si>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</si>
  <si>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</si>
  <si>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</si>
  <si>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</si>
  <si>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</si>
  <si>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</si>
  <si>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</si>
  <si>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</si>
  <si>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</si>
  <si>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</si>
  <si>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</si>
  <si>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</si>
  <si>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</si>
  <si>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</si>
  <si>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</si>
  <si>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</si>
  <si>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</si>
  <si>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</si>
  <si>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</si>
  <si>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</si>
  <si>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</si>
  <si>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</si>
  <si>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</si>
  <si>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</si>
  <si>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</si>
  <si>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</si>
  <si>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</si>
  <si>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</si>
  <si>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</si>
  <si>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</si>
  <si>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</si>
  <si>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</si>
  <si>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</si>
  <si>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</si>
  <si>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</si>
  <si>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</si>
  <si>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</si>
  <si>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</si>
  <si>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</si>
  <si>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</si>
  <si>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</si>
  <si>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</si>
  <si>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</si>
  <si>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</si>
  <si>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</si>
  <si>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</si>
  <si>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</si>
  <si>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</si>
  <si>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</si>
  <si>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</si>
  <si>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</si>
  <si>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</si>
  <si>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</si>
  <si>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</si>
  <si>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</si>
  <si>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</si>
  <si>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</si>
  <si>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</si>
  <si>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</si>
  <si>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</si>
  <si>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</si>
  <si>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</si>
  <si>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</si>
  <si>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</si>
  <si>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</si>
  <si>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</si>
  <si>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</si>
  <si>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</si>
  <si>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</si>
  <si>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</si>
  <si>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</si>
  <si>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</si>
  <si>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</si>
  <si>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</si>
  <si>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</si>
  <si>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</si>
  <si>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</si>
  <si>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</si>
  <si>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</si>
  <si>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</si>
  <si>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</si>
  <si>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</si>
  <si>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</si>
  <si>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</si>
  <si>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</si>
  <si>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</si>
  <si>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</si>
  <si>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</si>
  <si>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</si>
  <si>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</si>
  <si>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</si>
  <si>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</si>
  <si>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</si>
  <si>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</si>
  <si>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</si>
  <si>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</si>
  <si>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</si>
  <si>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</si>
  <si>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</si>
  <si>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</si>
  <si>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</si>
  <si>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</si>
  <si>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</si>
  <si>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</si>
  <si>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</si>
  <si>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</si>
  <si>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</si>
  <si>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</si>
  <si>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</si>
  <si>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</si>
  <si>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</si>
  <si>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</si>
  <si>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</si>
  <si>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</si>
  <si>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</si>
  <si>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</si>
  <si>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</si>
  <si>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</si>
  <si>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</si>
  <si>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</si>
  <si>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</si>
  <si>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</si>
  <si>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</si>
  <si>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</si>
  <si>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</si>
  <si>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</si>
  <si>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</si>
  <si>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</si>
  <si>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</si>
  <si>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</si>
  <si>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</si>
  <si>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</si>
  <si>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</si>
  <si>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</si>
  <si>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</si>
  <si>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</si>
  <si>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</si>
  <si>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</si>
  <si>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</si>
  <si>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</si>
  <si>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</si>
  <si>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</si>
  <si>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</si>
  <si>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</si>
  <si>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</si>
  <si>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</si>
  <si>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</si>
  <si>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</si>
  <si>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</si>
  <si>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</si>
  <si>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</si>
  <si>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</si>
  <si>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</si>
  <si>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</si>
  <si>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</si>
  <si>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</si>
  <si>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</si>
  <si>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</si>
  <si>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</si>
  <si>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</si>
  <si>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</si>
  <si>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</si>
  <si>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</si>
  <si>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</si>
  <si>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</si>
  <si>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</si>
  <si>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</si>
  <si>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</si>
  <si>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</si>
  <si>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</si>
  <si>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</si>
  <si>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</si>
  <si>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</si>
  <si>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</si>
  <si>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</si>
  <si>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</si>
  <si>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</si>
  <si>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</si>
  <si>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</si>
  <si>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</si>
  <si>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</si>
  <si>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</si>
  <si>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</si>
  <si>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</si>
  <si>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</si>
  <si>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</si>
  <si>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</si>
  <si>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</si>
  <si>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</si>
  <si>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</si>
  <si>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</si>
  <si>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</si>
  <si>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</si>
  <si>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</si>
  <si>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</si>
  <si>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</si>
  <si>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</si>
  <si>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</si>
  <si>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</si>
  <si>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</si>
  <si>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</si>
  <si>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</si>
  <si>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</si>
  <si>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</si>
  <si>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</si>
  <si>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</si>
  <si>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</si>
  <si>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</si>
  <si>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</si>
  <si>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</si>
  <si>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</si>
  <si>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</si>
  <si>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</si>
  <si>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</si>
  <si>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</si>
  <si>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</si>
  <si>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</si>
  <si>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</si>
  <si>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</si>
  <si>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</si>
  <si>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</si>
  <si>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</si>
  <si>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</si>
  <si>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</si>
  <si>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</si>
  <si>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</si>
  <si>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</si>
  <si>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</si>
  <si>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</si>
  <si>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</si>
  <si>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</si>
  <si>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</si>
  <si>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</si>
  <si>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</si>
  <si>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</si>
  <si>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</si>
  <si>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</si>
  <si>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</si>
  <si>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</si>
  <si>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</si>
  <si>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</si>
  <si>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</si>
  <si>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</si>
  <si>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</si>
  <si>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</si>
  <si>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</si>
  <si>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</si>
  <si>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</si>
  <si>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</si>
  <si>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</si>
  <si>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</si>
  <si>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</si>
  <si>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</si>
  <si>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</si>
  <si>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</si>
  <si>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</si>
  <si>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</si>
  <si>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</si>
  <si>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</si>
  <si>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</si>
  <si>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</si>
  <si>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</si>
  <si>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</si>
  <si>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</si>
  <si>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</si>
  <si>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</si>
  <si>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</si>
  <si>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</si>
  <si>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</si>
  <si>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</si>
  <si>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</si>
  <si>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</si>
  <si>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</si>
  <si>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</si>
  <si>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</si>
  <si>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</si>
  <si>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</si>
  <si>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</si>
  <si>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</si>
  <si>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</si>
  <si>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</si>
  <si>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</si>
  <si>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</si>
  <si>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</si>
  <si>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</si>
  <si>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</si>
  <si>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</si>
  <si>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</si>
  <si>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</si>
  <si>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</si>
  <si>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</si>
  <si>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</si>
  <si>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</si>
  <si>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</si>
  <si>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</si>
  <si>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</si>
  <si>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</si>
  <si>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</si>
  <si>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</si>
  <si>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</si>
  <si>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</si>
  <si>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</si>
  <si>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</si>
  <si>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</si>
  <si>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</si>
  <si>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</si>
  <si>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</si>
  <si>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</si>
  <si>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</si>
  <si>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</si>
  <si>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</si>
  <si>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</si>
  <si>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</si>
  <si>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</si>
  <si>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</si>
  <si>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</si>
  <si>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</si>
  <si>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</si>
  <si>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</si>
  <si>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</si>
  <si>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</si>
  <si>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</si>
  <si>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</si>
  <si>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</si>
  <si>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</si>
  <si>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</si>
  <si>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</si>
  <si>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</si>
  <si>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</si>
  <si>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</si>
  <si>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</si>
  <si>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</si>
  <si>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</si>
  <si>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</si>
  <si>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</si>
  <si>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</si>
  <si>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</si>
  <si>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</si>
  <si>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</si>
  <si>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</si>
  <si>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</si>
  <si>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</si>
  <si>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</si>
  <si>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</si>
  <si>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</si>
  <si>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</si>
  <si>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</si>
  <si>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</si>
  <si>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</si>
  <si>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</si>
  <si>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</si>
  <si>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</si>
  <si>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</si>
  <si>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</si>
  <si>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</si>
  <si>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</si>
  <si>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</si>
  <si>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</si>
  <si>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</si>
  <si>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</si>
  <si>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</si>
  <si>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</si>
  <si>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</si>
  <si>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</si>
  <si>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</si>
  <si>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</si>
  <si>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</si>
  <si>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</si>
  <si>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</si>
  <si>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</si>
  <si>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</si>
  <si>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</si>
  <si>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</si>
  <si>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</si>
  <si>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</si>
  <si>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</si>
  <si>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</si>
  <si>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</si>
  <si>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</si>
  <si>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</si>
  <si>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</si>
  <si>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</si>
  <si>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</si>
  <si>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</si>
  <si>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</si>
  <si>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</si>
  <si>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</si>
  <si>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</si>
  <si>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</si>
  <si>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</si>
  <si>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</si>
  <si>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</si>
  <si>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</si>
  <si>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</si>
  <si>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</si>
  <si>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</si>
  <si>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</si>
  <si>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</si>
  <si>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</si>
  <si>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</si>
  <si>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</si>
  <si>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</si>
  <si>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</si>
  <si>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</si>
  <si>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</si>
  <si>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</si>
  <si>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</si>
  <si>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</si>
  <si>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</si>
  <si>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</si>
  <si>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</si>
  <si>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</si>
  <si>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</si>
  <si>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</si>
  <si>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</si>
  <si>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</si>
  <si>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</si>
  <si>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</si>
  <si>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</si>
  <si>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</si>
  <si>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</si>
  <si>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</si>
  <si>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</si>
  <si>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</si>
  <si>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</si>
  <si>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</si>
  <si>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</si>
  <si>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</si>
  <si>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</si>
  <si>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</si>
  <si>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</si>
  <si>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</si>
  <si>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</si>
  <si>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</si>
  <si>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</si>
  <si>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</si>
  <si>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</si>
  <si>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</si>
  <si>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</si>
  <si>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</si>
  <si>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</si>
  <si>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</si>
  <si>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</si>
  <si>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</si>
  <si>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</si>
  <si>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</si>
  <si>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</si>
  <si>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</si>
  <si>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</si>
  <si>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</si>
  <si>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</si>
  <si>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</si>
  <si>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</si>
  <si>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</si>
  <si>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</si>
  <si>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</si>
  <si>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</si>
  <si>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</si>
  <si>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</si>
  <si>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</si>
  <si>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</si>
  <si>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</si>
  <si>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</si>
  <si>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</si>
  <si>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</si>
  <si>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</si>
  <si>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</si>
  <si>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</si>
  <si>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</si>
  <si>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</si>
  <si>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</si>
  <si>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</si>
  <si>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</si>
  <si>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</si>
  <si>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</si>
  <si>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</si>
  <si>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</si>
  <si>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</si>
  <si>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</si>
  <si>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</si>
  <si>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</si>
  <si>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</si>
  <si>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</si>
  <si>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</si>
  <si>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</si>
  <si>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</si>
  <si>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</si>
  <si>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</si>
  <si>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</si>
  <si>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</si>
  <si>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</si>
  <si>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</si>
  <si>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</si>
  <si>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</si>
  <si>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</si>
  <si>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</si>
  <si>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</si>
  <si>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</si>
  <si>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</si>
  <si>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</si>
  <si>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</si>
  <si>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</si>
  <si>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</si>
  <si>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</si>
  <si>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</si>
  <si>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</si>
  <si>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</si>
  <si>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</si>
  <si>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</si>
  <si>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</si>
  <si>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</si>
  <si>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</si>
  <si>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</si>
  <si>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</si>
  <si>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</si>
  <si>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</si>
  <si>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</si>
  <si>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</si>
  <si>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</si>
  <si>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</si>
  <si>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</si>
  <si>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</si>
  <si>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</si>
  <si>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</si>
  <si>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</si>
  <si>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</si>
  <si>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</si>
  <si>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</si>
  <si>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</si>
  <si>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</si>
  <si>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</si>
  <si>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</si>
  <si>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</si>
  <si>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</si>
  <si>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</si>
  <si>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</si>
  <si>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</si>
  <si>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</si>
  <si>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</si>
  <si>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</si>
  <si>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</si>
  <si>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</si>
  <si>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</si>
  <si>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</si>
  <si>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</si>
  <si>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</si>
  <si>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</si>
  <si>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</si>
  <si>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</si>
  <si>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</si>
  <si>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</si>
  <si>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</si>
  <si>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</si>
  <si>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</si>
  <si>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</si>
  <si>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</si>
  <si>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</si>
  <si>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</si>
  <si>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</si>
  <si>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</si>
  <si>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</si>
  <si>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</si>
  <si>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</si>
  <si>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</si>
  <si>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</si>
  <si>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</si>
  <si>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</si>
  <si>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</si>
  <si>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</si>
  <si>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</si>
  <si>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</si>
  <si>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</si>
  <si>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</si>
  <si>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</si>
  <si>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</si>
  <si>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</si>
  <si>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</si>
  <si>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</si>
  <si>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</si>
  <si>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</si>
  <si>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</si>
  <si>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</si>
  <si>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</si>
  <si>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</si>
  <si>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</si>
  <si>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</si>
  <si>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</si>
  <si>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</si>
  <si>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</si>
  <si>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</si>
  <si>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</si>
  <si>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</si>
  <si>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</si>
  <si>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</si>
  <si>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</si>
  <si>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</si>
  <si>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</si>
  <si>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</si>
  <si>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</si>
  <si>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</si>
  <si>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</si>
  <si>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</si>
  <si>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</si>
  <si>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</si>
  <si>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</si>
  <si>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</si>
  <si>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</si>
  <si>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</si>
  <si>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</si>
  <si>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</si>
  <si>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</si>
  <si>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</si>
  <si>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</si>
  <si>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</si>
  <si>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</si>
  <si>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</si>
  <si>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</si>
  <si>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</si>
  <si>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</si>
  <si>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</si>
  <si>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</si>
  <si>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</si>
  <si>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</si>
  <si>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</si>
  <si>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</si>
  <si>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</si>
  <si>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</si>
  <si>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</si>
  <si>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</si>
  <si>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</si>
  <si>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</si>
  <si>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</si>
  <si>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</si>
  <si>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</si>
  <si>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</si>
  <si>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</si>
  <si>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</si>
  <si>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</si>
  <si>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</si>
  <si>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</si>
  <si>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</si>
  <si>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</si>
  <si>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</si>
  <si>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</si>
  <si>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</si>
  <si>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</si>
  <si>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</si>
  <si>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</si>
  <si>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</si>
  <si>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</si>
  <si>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</si>
  <si>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</si>
  <si>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</si>
  <si>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</si>
  <si>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</si>
  <si>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</si>
  <si>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</si>
  <si>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</si>
  <si>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</si>
  <si>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</si>
  <si>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</si>
  <si>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</si>
  <si>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</si>
  <si>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</si>
  <si>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</si>
  <si>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</si>
  <si>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</si>
  <si>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</si>
  <si>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</si>
  <si>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</si>
  <si>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</si>
  <si>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</si>
  <si>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</si>
  <si>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</si>
  <si>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</si>
  <si>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</si>
  <si>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</si>
  <si>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</si>
  <si>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</si>
  <si>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</si>
  <si>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</si>
  <si>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</si>
  <si>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</si>
  <si>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</si>
  <si>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</si>
  <si>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</si>
  <si>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</si>
  <si>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</si>
  <si>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</si>
  <si>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</si>
  <si>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</si>
  <si>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</si>
  <si>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</si>
  <si>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</si>
  <si>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</si>
  <si>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</si>
  <si>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</si>
  <si>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</si>
  <si>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</si>
  <si>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</si>
  <si>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</si>
  <si>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</si>
  <si>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</si>
  <si>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</si>
  <si>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</si>
  <si>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</si>
  <si>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</si>
  <si>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</si>
  <si>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</si>
  <si>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</si>
  <si>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</si>
  <si>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</si>
  <si>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</si>
  <si>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</si>
  <si>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</si>
  <si>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</si>
  <si>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</si>
  <si>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</si>
  <si>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</si>
  <si>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</si>
  <si>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</si>
  <si>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</si>
  <si>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</si>
  <si>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</si>
  <si>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</si>
  <si>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</si>
  <si>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</si>
  <si>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</si>
  <si>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</si>
  <si>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</si>
  <si>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</si>
  <si>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</si>
  <si>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</si>
  <si>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</si>
  <si>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</si>
  <si>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</si>
  <si>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</si>
  <si>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</si>
  <si>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</si>
  <si>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</si>
  <si>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</si>
  <si>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</si>
  <si>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</si>
  <si>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</si>
  <si>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</si>
  <si>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</si>
  <si>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</si>
  <si>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</si>
  <si>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</si>
  <si>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</si>
  <si>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</si>
  <si>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</si>
  <si>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</si>
  <si>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</si>
  <si>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</si>
  <si>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</si>
  <si>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</si>
  <si>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</si>
  <si>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</si>
  <si>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</si>
  <si>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</si>
  <si>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</si>
  <si>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</si>
  <si>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</si>
  <si>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</si>
  <si>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</si>
  <si>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</si>
  <si>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</si>
  <si>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</si>
  <si>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</si>
  <si>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</si>
  <si>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</si>
  <si>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</si>
  <si>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</si>
  <si>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</si>
  <si>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</si>
  <si>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</si>
  <si>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</si>
  <si>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</si>
  <si>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</si>
  <si>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</si>
  <si>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</si>
  <si>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</si>
  <si>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</si>
  <si>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</si>
  <si>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</si>
  <si>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</si>
  <si>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</si>
  <si>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</si>
  <si>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</si>
  <si>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</si>
  <si>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</si>
  <si>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</si>
  <si>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</si>
  <si>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</si>
  <si>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</si>
  <si>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</si>
  <si>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</si>
  <si>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</si>
  <si>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</si>
  <si>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</si>
  <si>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</si>
  <si>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</si>
  <si>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</si>
  <si>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</si>
  <si>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</si>
  <si>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</si>
  <si>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</si>
  <si>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</si>
  <si>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</si>
  <si>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</si>
  <si>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</si>
  <si>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</si>
  <si>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</si>
  <si>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</si>
  <si>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</si>
  <si>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</si>
  <si>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</si>
  <si>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</si>
  <si>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</si>
  <si>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</si>
  <si>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</si>
  <si>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</si>
  <si>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</si>
  <si>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</si>
  <si>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</si>
  <si>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</si>
  <si>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</si>
  <si>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</si>
  <si>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</si>
  <si>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</si>
  <si>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</si>
  <si>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</si>
  <si>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</si>
  <si>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</si>
  <si>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</si>
  <si>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</si>
  <si>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</si>
  <si>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</si>
  <si>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</si>
  <si>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</si>
  <si>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</si>
  <si>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</si>
  <si>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</si>
  <si>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</si>
  <si>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</si>
  <si>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</si>
  <si>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</si>
  <si>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</si>
  <si>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</si>
  <si>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</si>
  <si>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</si>
  <si>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</si>
  <si>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</si>
  <si>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</si>
  <si>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</si>
  <si>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</si>
  <si>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</si>
  <si>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</si>
  <si>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</si>
  <si>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</si>
  <si>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</si>
  <si>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</si>
  <si>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</si>
  <si>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</si>
  <si>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</si>
  <si>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</si>
  <si>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</si>
  <si>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</si>
  <si>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</si>
  <si>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</si>
  <si>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</si>
  <si>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</si>
  <si>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</si>
  <si>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</si>
  <si>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</si>
  <si>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</si>
  <si>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</si>
  <si>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</si>
  <si>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</si>
  <si>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</si>
  <si>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</si>
  <si>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</si>
  <si>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</si>
  <si>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</si>
  <si>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</si>
  <si>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</si>
  <si>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</si>
  <si>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</si>
  <si>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</si>
  <si>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</si>
  <si>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</si>
  <si>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</si>
  <si>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</si>
  <si>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</si>
  <si>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</si>
  <si>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</si>
  <si>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</si>
  <si>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</si>
  <si>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</si>
  <si>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</si>
  <si>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</si>
  <si>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</si>
  <si>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</si>
  <si>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</si>
  <si>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</si>
  <si>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</si>
  <si>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</si>
  <si>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</si>
  <si>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</si>
  <si>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</si>
  <si>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</si>
  <si>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</si>
  <si>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</si>
  <si>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</si>
  <si>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</si>
  <si>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</si>
  <si>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</si>
  <si>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</si>
  <si>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</si>
  <si>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</si>
  <si>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</si>
  <si>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</si>
  <si>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</si>
  <si>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</si>
  <si>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</si>
  <si>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</si>
  <si>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</si>
  <si>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</si>
  <si>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</si>
  <si>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</si>
  <si>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</si>
  <si>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</si>
  <si>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</si>
  <si>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</si>
  <si>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</si>
  <si>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</si>
  <si>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</si>
  <si>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</si>
  <si>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</si>
  <si>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</si>
  <si>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</si>
  <si>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</si>
  <si>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</si>
  <si>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</si>
  <si>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</si>
  <si>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</si>
  <si>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</si>
  <si>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</si>
  <si>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</si>
  <si>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</si>
  <si>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</si>
  <si>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</si>
  <si>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</si>
  <si>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</si>
  <si>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</si>
  <si>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</si>
  <si>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</si>
  <si>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</si>
  <si>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</si>
  <si>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</si>
  <si>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</si>
  <si>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</si>
  <si>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</si>
  <si>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</si>
  <si>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</si>
  <si>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</si>
  <si>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</si>
  <si>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</si>
  <si>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</si>
  <si>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</si>
  <si>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</si>
  <si>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</si>
  <si>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</si>
  <si>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</si>
  <si>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</si>
  <si>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</si>
  <si>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</si>
  <si>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</si>
  <si>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</si>
  <si>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</si>
  <si>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</si>
  <si>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</si>
  <si>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</si>
  <si>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</si>
  <si>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</si>
  <si>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</si>
  <si>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</si>
  <si>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</si>
  <si>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</si>
  <si>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</si>
  <si>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</si>
  <si>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</si>
  <si>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</si>
  <si>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</si>
  <si>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</si>
  <si>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</si>
  <si>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</si>
  <si>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</si>
  <si>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</si>
  <si>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</si>
  <si>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</si>
  <si>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</si>
  <si>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</si>
  <si>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</si>
  <si>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</si>
  <si>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</si>
  <si>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</si>
  <si>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</si>
  <si>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</si>
  <si>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</si>
  <si>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</si>
  <si>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</si>
  <si>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</si>
  <si>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</si>
  <si>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</si>
  <si>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</si>
  <si>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</si>
  <si>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</si>
  <si>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</si>
  <si>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</si>
  <si>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</si>
  <si>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</si>
  <si>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</si>
  <si>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</si>
  <si>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</si>
  <si>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</si>
  <si>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</si>
  <si>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</si>
  <si>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</si>
  <si>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</si>
  <si>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</si>
  <si>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</si>
  <si>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</si>
  <si>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</si>
  <si>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</si>
  <si>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</si>
  <si>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</si>
  <si>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</si>
  <si>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</si>
  <si>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</si>
  <si>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</si>
  <si>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</si>
  <si>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</si>
  <si>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</si>
  <si>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</si>
  <si>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</si>
  <si>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</si>
  <si>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</si>
  <si>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</si>
  <si>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</si>
  <si>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</si>
  <si>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</si>
  <si>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</si>
  <si>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</si>
  <si>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</si>
  <si>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</si>
  <si>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</si>
  <si>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</si>
  <si>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</si>
  <si>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</si>
  <si>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</si>
  <si>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</si>
  <si>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</si>
  <si>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</si>
  <si>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</si>
  <si>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</si>
  <si>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</si>
  <si>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</si>
  <si>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</si>
  <si>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</si>
  <si>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</si>
  <si>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</si>
  <si>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</si>
  <si>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</si>
  <si>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</si>
  <si>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</si>
  <si>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</si>
  <si>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</si>
  <si>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</si>
  <si>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</si>
  <si>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</si>
  <si>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</si>
  <si>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</si>
  <si>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</si>
  <si>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</si>
  <si>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</si>
  <si>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</si>
  <si>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</si>
  <si>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</si>
  <si>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</si>
  <si>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</si>
  <si>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</si>
  <si>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</si>
  <si>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</si>
  <si>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</si>
  <si>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</si>
  <si>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</si>
  <si>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</si>
  <si>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</si>
  <si>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</si>
  <si>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</si>
  <si>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</si>
  <si>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</si>
  <si>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</si>
  <si>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</si>
  <si>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</si>
  <si>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</si>
  <si>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</si>
  <si>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</si>
  <si>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</si>
  <si>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</si>
  <si>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</si>
  <si>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</si>
  <si>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</si>
  <si>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</si>
  <si>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</si>
  <si>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</si>
  <si>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</si>
  <si>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</si>
  <si>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</si>
  <si>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</si>
  <si>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</si>
  <si>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</si>
  <si>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</si>
  <si>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</si>
  <si>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</si>
  <si>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</si>
  <si>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</si>
  <si>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</si>
  <si>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</si>
  <si>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</si>
  <si>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</si>
  <si>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</si>
  <si>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</si>
  <si>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</si>
  <si>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</si>
  <si>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</si>
  <si>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</si>
  <si>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</si>
  <si>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</si>
  <si>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</si>
  <si>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</si>
  <si>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</si>
  <si>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</si>
  <si>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</si>
  <si>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</si>
  <si>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</si>
  <si>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</si>
  <si>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</si>
  <si>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</si>
  <si>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</si>
  <si>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</si>
  <si>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</si>
  <si>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</si>
  <si>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</si>
  <si>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</si>
  <si>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</si>
  <si>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</si>
  <si>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</si>
  <si>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</si>
  <si>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</si>
  <si>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</si>
  <si>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</si>
  <si>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</si>
  <si>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</si>
  <si>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</si>
  <si>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</si>
  <si>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</si>
  <si>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</si>
  <si>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</si>
  <si>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</si>
  <si>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</si>
  <si>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</si>
  <si>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</si>
  <si>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</si>
  <si>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</si>
  <si>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</si>
  <si>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</si>
  <si>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</si>
  <si>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</si>
  <si>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</si>
  <si>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</si>
  <si>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</si>
  <si>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</si>
  <si>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</si>
  <si>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</si>
  <si>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</si>
  <si>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</si>
  <si>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</si>
  <si>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</si>
  <si>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</si>
  <si>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</si>
  <si>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</si>
  <si>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</si>
  <si>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</si>
  <si>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</si>
  <si>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</si>
  <si>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</si>
  <si>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</si>
  <si>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</si>
  <si>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</si>
  <si>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</si>
  <si>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</si>
  <si>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</si>
  <si>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</si>
  <si>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</si>
  <si>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</si>
  <si>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</si>
  <si>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</si>
  <si>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</si>
  <si>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</si>
  <si>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</si>
  <si>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</si>
  <si>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</si>
  <si>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</si>
  <si>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</si>
  <si>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</si>
  <si>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</si>
  <si>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</si>
  <si>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</si>
  <si>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</si>
  <si>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</si>
  <si>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</si>
  <si>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</si>
  <si>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</si>
  <si>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</si>
  <si>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</si>
  <si>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</si>
  <si>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</si>
  <si>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</si>
  <si>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</si>
  <si>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</si>
  <si>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</si>
  <si>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</si>
  <si>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</si>
  <si>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</si>
  <si>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</si>
  <si>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</si>
  <si>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</si>
  <si>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</si>
  <si>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</si>
  <si>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</si>
  <si>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</si>
  <si>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</si>
  <si>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</si>
  <si>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</si>
  <si>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</si>
  <si>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</si>
  <si>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</si>
  <si>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</si>
  <si>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</si>
  <si>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</si>
  <si>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</si>
  <si>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</si>
  <si>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</si>
  <si>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</si>
  <si>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</si>
  <si>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</si>
  <si>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</si>
  <si>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</si>
  <si>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</si>
  <si>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</si>
  <si>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</si>
  <si>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</si>
  <si>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</si>
  <si>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</si>
  <si>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</si>
  <si>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</si>
  <si>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</si>
  <si>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</si>
  <si>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</si>
  <si>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</si>
  <si>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</si>
  <si>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</si>
  <si>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</si>
  <si>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</si>
  <si>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</si>
  <si>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</si>
  <si>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</si>
  <si>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</si>
  <si>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</si>
  <si>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</si>
  <si>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</si>
  <si>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</si>
  <si>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</si>
  <si>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</si>
  <si>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</si>
  <si>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</si>
  <si>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</si>
  <si>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</si>
  <si>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</si>
  <si>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</si>
  <si>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</si>
  <si>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</si>
  <si>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</si>
  <si>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</si>
  <si>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</si>
  <si>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</si>
  <si>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</si>
  <si>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</si>
  <si>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</si>
  <si>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</si>
  <si>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</si>
  <si>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</si>
  <si>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</si>
  <si>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</si>
  <si>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</si>
  <si>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</si>
  <si>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</si>
  <si>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</si>
  <si>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</si>
  <si>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</si>
  <si>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</si>
  <si>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</si>
  <si>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</si>
  <si>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</si>
  <si>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</si>
  <si>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</si>
  <si>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</si>
  <si>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</si>
  <si>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</si>
  <si>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</si>
  <si>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</si>
  <si>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</si>
  <si>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</si>
  <si>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</si>
  <si>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</si>
  <si>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</si>
  <si>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</si>
  <si>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</si>
  <si>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</si>
  <si>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</si>
  <si>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</si>
  <si>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</si>
  <si>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</si>
  <si>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</si>
  <si>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</si>
  <si>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</si>
  <si>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</si>
  <si>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</si>
  <si>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</si>
  <si>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</si>
  <si>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</si>
  <si>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</si>
  <si>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</si>
  <si>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</si>
  <si>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</si>
  <si>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</si>
  <si>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</si>
  <si>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</si>
  <si>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</si>
  <si>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</si>
  <si>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</si>
  <si>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</si>
  <si>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</si>
  <si>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</si>
  <si>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</si>
  <si>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</si>
  <si>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</si>
  <si>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10 mins</t>
  </si>
  <si>
    <t>No PCM</t>
  </si>
  <si>
    <t>Down Again 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</si>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</sst>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tabSelected="1"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322.48883923610992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4.7438773144676816E-2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1</v>
      </c>
      <c r="D4" s="127" t="s">
        <v>12146</v>
      </c>
      <c r="E4" s="136" t="s">
        <v>39021</v>
      </c>
      <c r="F4" s="137"/>
      <c r="G4" s="138">
        <f ca="1">IFERROR(NOW()-F4,"-")</f>
        <v>45985.437265162036</v>
      </c>
      <c r="H4" s="137">
        <v>45985.431168981479</v>
      </c>
      <c r="I4" s="135" t="str">
        <f>IFERROR(VLOOKUP(D4,DB!A:F,6,0),"")</f>
        <v>SCECO</v>
      </c>
      <c r="J4" s="135" t="str">
        <f>IFERROR(VLOOKUP(D4,DB!A:G,7,0),"")</f>
        <v>Dead</v>
      </c>
      <c r="K4" s="139" t="s">
        <v>39027</v>
      </c>
      <c r="L4" s="140" t="str">
        <f>IFERROR(VLOOKUP(D4,DB!A:I,9,0),"")</f>
        <v>Latis</v>
      </c>
    </row>
    <row r="5" spans="1:15" ht="15" customHeight="1">
      <c r="A5" s="134"/>
      <c r="B5" s="135" t="str">
        <f>IFERROR(VLOOKUP(D5,DB!A:K,11,0),"")</f>
        <v/>
      </c>
      <c r="C5" s="135"/>
      <c r="D5" s="127"/>
      <c r="E5" s="136"/>
      <c r="F5" s="137"/>
      <c r="G5" s="138">
        <f ca="1">IFERROR(NOW()-F5,"-")</f>
        <v>45985.437265162036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45985.437265162036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45985.437265162036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45985.437265162036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45985.437265162036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45985.437265162036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45985.437265162036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45985.437265162036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45985.437265162036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45985.437265162036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45985.437265162036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45985.437265162036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45985.437265162036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45985.437265162036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45985.437265162036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45985.437265162036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45985.437265162036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45985.437265162036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45985.437265162036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45985.437265162036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45985.437265162036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45985.437265162036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45985.437265162036</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45985.437265162036</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160.43742731481325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1.0498461805545958</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45985.437265162036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45985.437265162036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45985.437265162036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45985.437265162036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45985.437265162036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45985.437265162036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45985.437265162036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45985.437265162036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45985.437265162036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45985.437265162036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45985.437265162036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45985.437265162036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45985.437265162036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45985.437265162036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45985.437265162036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45985.437265162036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45985.437265162036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45985.437265162036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45985.437265162036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45985.437265162036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45985.437265162036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45985.437265162036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45985.437265162036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45985.437265162036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45985.437265162036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45985.437265162036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45985.437265162036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45985.437265162036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45985.437265162036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45985.437265162036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45985.437265162036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45985.437265162036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45985.437265162036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45985.437265162036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45985.437265162036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45985.437265162036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45985.437265162036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45985.437265162036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45985.437265162036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45985.437265162036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45985.437265162036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45985.437265162036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45985.437265162036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45985.437265162036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45985.437265162036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45985.437265162036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45985.437265162036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45985.437265162036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45985.437265162036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45985.437265162036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45985.437265162036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45985.437265162036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45985.437265162036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45985.437265162036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45985.437265162036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45985.437265162036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45985.437265162036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45985.437265162036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45985.437265162036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45985.437265162036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45985.437265162036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45985.437265162036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45985.437265162036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45985.437265162036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45985.437265162036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45985.437265162036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45985.437265162036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45985.437265162036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45985.437265162036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45985.437265162036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45985.437265162036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45985.437265162036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45985.437265162036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45985.437265162036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45985.437265162036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45985.437265162036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45985.437265162036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45985.437265162036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45985.437265162036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45985.437265162036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45985.437265162036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45985.437265162036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45985.437265162036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45985.437265162036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45985.437265162036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45985.437265162036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45985.437265162036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45985.437265162036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45985.437265162036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45985.437265162036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45985.437265162036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45985.437265162036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45985.437265162036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45985.437265162036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45985.437265162036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45985.437265162036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45985.437265162036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45985.437265162036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45985.437265162036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45985.437265162036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45985.437265162036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45985.437265162036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45985.437265162036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45985.437265162036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45985.437265162036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45985.437265162036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45985.437265162036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45985.437265162036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45985.437265162036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45985.437265162036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45985.437265162036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45985.437265162036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45985.437265162036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45985.437265162036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45985.437265162036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45985.437265162036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45985.437265162036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45985.437265162036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45985.437265162036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45985.437265162036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45985.437265162036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45985.437265162036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45985.437265162036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45985.437265162036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45985.437265162036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45985.437265162036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45985.437265162036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45985.437265162036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45985.437265162036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45985.437265162036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45985.437265162036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45985.437265162036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45985.437265162036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45985.437265162036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45985.437265162036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45985.437265162036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45985.437265162036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45985.437265162036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45985.437265162036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45985.437265162036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45985.437265162036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45985.437265162036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45985.437265277775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45985.437265277775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45985.437265277775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45985.437265277775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45985.437265277775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45985.437265277775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45985.437265277775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45985.437265277775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45985.437265277775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45985.437265277775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45985.437265277775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45985.437265277775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45985.437265277775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45985.437265277775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45985.437265277775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45985.437265277775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45985.437265277775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45985.437265277775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45985.437265277775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45985.437265277775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45985.437265277775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45985.437265277775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45985.437265277775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45985.437265277775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45985.437265277775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45985.437265277775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45985.437265277775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45985.437265277775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45985.437265277775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45985.437265277775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45985.437265277775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45985.437265277775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45985.437265277775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45985.437265277775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45985.437265277775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45985.437265277775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45985.437265277775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45985.437265277775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45985.437265277775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45985.437265277775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45985.437265277775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45985.437265277775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45985.437265277775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45985.437265277775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45985.437265277775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45985.437265277775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45985.437265277775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45985.437265277775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45985.437265277775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45985.437265277775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45985.437265277775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45985.437265277775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45985.437265277775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45985.437265277775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45985.437265277775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45985.437265277775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45985.437265277775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45985.437265277775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45985.437265277775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45985.437265277775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45985.437265277775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45985.437265277775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45985.437265277775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45985.437265277775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45985.437265277775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45985.437265277775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45985.437265277775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45985.437265277775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45985.437265277775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45985.437265277775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45985.437265277775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45985.437265277775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45985.437265277775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45985.437265277775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45985.437265277775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45985.437265277775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45985.437265277775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45985.437265277775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45985.437265277775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45985.437265277775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45985.437265277775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45985.437265277775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45985.437265277775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45985.437265277775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45985.437265277775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45985.437265277775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45985.437265277775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45985.437265277775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45985.437265277775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45985.437265277775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45985.437265277775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45985.437265277775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45985.437265277775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45985.437265277775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45985.437265277775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45985.437265277775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45985.437265277775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45985.437265277775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45985.437265277775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45985.437265277775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45985.437265277775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45985.437265277775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45985.437265277775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45985.437265277775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45985.437265277775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45985.437265277775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45985.437265277775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45985.437265277775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45985.437265277775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45985.437265277775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45985.437265277775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45985.437265277775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45985.437265277775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45985.437265277775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45985.437265277775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45985.437265277775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45985.437265277775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45985.437265277775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45985.437265277775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45985.437265277775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45985.437265277775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45985.437265277775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45985.437265277775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45985.437265277775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45985.437265277775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45985.437265277775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45985.437265277775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45985.437265277775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45985.437265277775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45985.437265277775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45985.437265277775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45985.437265277775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45985.437265277775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45985.437265277775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45985.437265277775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45985.437265277775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45985.437265277775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45985.437265277775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45985.437265277775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45985.437265277775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45985.437265277775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45985.437265277775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45985.437265277775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45985.437265277775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45985.437265277775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45985.437265277775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45985.437265277775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45985.437265277775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45985.437265277775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45985.437265277775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45985.437265277775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45985.437265277775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45985.437265277775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45985.437265277775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45985.437265277775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45985.437265277775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45985.437265277775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45985.437265277775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45985.437265277775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45985.437265277775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45985.437265277775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45985.437265277775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45985.437265277775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45985.437265277775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45985.437265277775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45985.437265277775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45985.437265277775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45985.437265277775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45985.437265277775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45985.437265277775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45985.437265277775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45985.437265277775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45985.437265277775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45985.437265277775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45985.437265277775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45985.437265277775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45985.437265277775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45985.437265277775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45985.437265277775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45985.437265277775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45985.437265277775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45985.437265277775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45985.437265277775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45985.437265277775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45985.437265277775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45985.437265277775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45985.437265277775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45985.437265277775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45985.437265277775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45985.437265277775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45985.437265277775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45985.437265277775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45985.437265277775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45985.437265277775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45985.437265277775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45985.437265277775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45985.437265277775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45985.437265277775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45985.437265277775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45985.437265277775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45985.437265277775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45985.437265277775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45985.437265277775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45985.437265277775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45985.437265277775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45985.437265277775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45985.437265277775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45985.437265277775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45985.437265277775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45985.437265277775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45985.437265277775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45985.437265277775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45985.437265277775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45985.437265277775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45985.437265277775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45985.437265277775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45985.437265277775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45985.437265277775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45985.437265277775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45985.437265277775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45985.437265277775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45985.437265277775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45985.437265277775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45985.437265277775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45985.437265277775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45985.437265277775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45985.437265277775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45985.437265277775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45985.437265277775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45985.437265277775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45985.437265277775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45985.437265277775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45985.437265277775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45985.437265277775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45985.437265277775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45985.437265277775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45985.437265277775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45985.437265277775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45985.437265277775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45985.437265277775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45985.437265277775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45985.437265277775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45985.437265277775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45985.437265277775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45985.437265277775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45985.437265277775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45985.437265277775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45985.437265277775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45985.437265277775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45985.437265277775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45985.437265277775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45985.437265277775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45985.437265277775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45985.437265277775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45985.437265277775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45985.437265277775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45985.437265277775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45985.437265277775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45985.437265277775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45985.437265277775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45985.437265277775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45985.437265277775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45985.437265277775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45985.437265277775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45985.437265277775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45985.437265277775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45985.437265277775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45985.437265277775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45985.437265277775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45985.437265277775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45985.437265277775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45985.437265277775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45985.437265277775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45985.437265277775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45985.437265277775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45985.437265277775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45985.437265277775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45985.437265277775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45985.437265277775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45985.437265277775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45985.437265277775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45985.437265277775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45985.437265277775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45985.437265277775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45985.437265277775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45985.437265277775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45985.437265277775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45985.437265277775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45985.437265277775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45985.437265277775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45985.437265277775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45985.437265277775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45985.437265277775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45985.437265277775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45985.437265277775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45985.437265277775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45985.437265277775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45985.437265277775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45985.437265277775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45985.437265277775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45985.437265277775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45985.437265277775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45985.437265277775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45985.437265277775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45985.437265277775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45985.437265277775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45985.437265277775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45985.437265277775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45985.437265277775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45985.437265277775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45985.437265277775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45985.437265277775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45985.437265277775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45985.437265277775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45985.437265277775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45985.437265277775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45985.437265277775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45985.437265277775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45985.437265277775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45985.437265277775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45985.437265277775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45985.437265277775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45985.437265277775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45985.437265277775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45985.437265277775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45985.437265277775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45985.437265277775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45985.437265277775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45985.437265277775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45985.437265277775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45985.437265277775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45985.437265277775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45985.437265277775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45985.437265277775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45985.437265277775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45985.437265277775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45985.437265277775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45985.437265277775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45985.437265277775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45985.437265277775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45985.437265277775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45985.437265277775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45985.437265277775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45985.437265277775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45985.437265277775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45985.437265277775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45985.437265277775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45985.437265277775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45985.437265277775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45985.437265277775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45985.437265277775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45985.437265277775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45985.437265277775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45985.437265277775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45985.437265277775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45985.437265277775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45985.437265277775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45985.437265277775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45985.437265277775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45985.437265277775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45985.437265277775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45985.437265277775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45985.437265277775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45985.437265277775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45985.437265277775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45985.437265277775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45985.437265277775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45985.437265277775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45985.437265277775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45985.437265277775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45985.437265277775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45985.437265277775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45985.437265277775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45985.437265277775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45985.437265277775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45985.437265277775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45985.437265277775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45985.437265277775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45985.437265277775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45985.437265277775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45985.437265277775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45985.437265277775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45985.437265277775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45985.437265277775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45985.437265277775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45985.437265277775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45985.437265277775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45985.437265277775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45985.437265277775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45985.437265277775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45985.437265277775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45985.437265277775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45985.437265277775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45985.437265277775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45985.437265277775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45985.437265277775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45985.437265277775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45985.437265277775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45985.437265277775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45985.437265277775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45985.437265277775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45985.437265277775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45985.437265277775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45985.437265277775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45985.437265277775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45985.437265277775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45985.437265277775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45985.437265277775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45985.437265277775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45985.437265277775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45985.437265277775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45985.437265277775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45985.437265277775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45985.437265277775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45985.437265277775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45985.437265277775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45985.437265277775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45985.437265277775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45985.437265277775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45985.437265277775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45985.437265277775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45985.437265277775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45985.437265277775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45985.437265277775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45985.437265277775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45985.437265277775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45985.437265277775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45985.437265277775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45985.437265277775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45985.437265277775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45985.437265277775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45985.437265277775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45985.437265277775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45985.437265277775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45985.437265277775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45985.437265277775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45985.437265277775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45985.437265277775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45985.437265277775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45985.437265277775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45985.437265277775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45985.437265277775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45985.437265277775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45985.437265277775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45985.437265277775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45985.437265277775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45985.437265277775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45985.437265277775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45985.437265277775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45985.437265277775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45985.437265277775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45985.437265277775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45985.437265277775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45985.437265277775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45985.437265277775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45985.437265277775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45985.437265277775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45985.437265277775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45985.437265277775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45985.437265277775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45985.437265277775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45985.437265277775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45985.437265277775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45985.437265277775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45985.437265277775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45985.437265277775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45985.437265277775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45985.437265277775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45985.437265277775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45985.437265277775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45985.437265277775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45985.437265277775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45985.437265277775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45985.437265277775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45985.437265277775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45985.437265277775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45985.437265277775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45985.437265277775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45985.437265277775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45985.437265277775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45985.437265277775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45985.437265277775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45985.437265277775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45985.437265277775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45985.437265277775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45985.437265277775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45985.437265277775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45985.437265277775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45985.437265277775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45985.437265277775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45985.437265277775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45985.437265277775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45985.437265277775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45985.437265277775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45985.437265277775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45985.437265277775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45985.437265277775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45985.437265277775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45985.437265277775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45985.437265277775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45985.437265277775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45985.437265277775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45985.437265277775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45985.437265277775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45985.437265277775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45985.437265277775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45985.437265277775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45985.437265277775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45985.437265277775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45985.437265277775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45985.437265277775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45985.437265277775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45985.437265277775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45985.437265277775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45985.437265277775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45985.437265277775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45985.437265277775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45985.437265277775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45985.437265277775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45985.437265277775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45985.437265277775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45985.437265277775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45985.437265277775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45985.437265277775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45985.437265277775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45985.437265277775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45985.437265277775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45985.437265277775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45985.437265277775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45985.437265277775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45985.437265277775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45985.437265277775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45985.437265277775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45985.437265277775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45985.437265277775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45985.437265277775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45985.437265277775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45985.437265277775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45985.437265277775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45985.437265277775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45985.437265277775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45985.437265277775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45985.437265277775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45985.437265277775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45985.437265277775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45985.437265277775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45985.437265277775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45985.437265277775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45985.437265277775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45985.437265277775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45985.437265277775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45985.437265277775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45985.437265277775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45985.437265277775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45985.437265277775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45985.437265277775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45985.437265277775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45985.437265277775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45985.437265277775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45985.437265277775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45985.437265277775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45985.437265277775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45985.437265277775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45985.437265277775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45985.437265277775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45985.437265277775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45985.437265277775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45985.437265277775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45985.437265277775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45985.437265277775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45985.437265277775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45985.437265277775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45985.437265277775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45985.437265277775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45985.437265277775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45985.437265277775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45985.437265277775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45985.437265277775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45985.437265277775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45985.437265277775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45985.437265277775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45985.437265277775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45985.437265277775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45985.437265277775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45985.437265277775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45985.437265277775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45985.437265277775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45985.437265277775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45985.437265277775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45985.437265277775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45985.437265277775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45985.437265277775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45985.437265277775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45985.437265277775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45985.437265277775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45985.437265277775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45985.437265277775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45985.437265277775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45985.437265277775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45985.437265277775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45985.437265277775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45985.437265277775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45985.437265277775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45985.437265277775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45985.437265277775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45985.437265277775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45985.437265277775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45985.437265277775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45985.437265277775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45985.437265277775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45985.437265277775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45985.437265277775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45985.437265277775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45985.437265277775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45985.437265277775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45985.437265277775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45985.437265277775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45985.437265277775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45985.437265277775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45985.437265277775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45985.437265277775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45985.437265277775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45985.437265277775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45985.437265277775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45985.437265277775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45985.437265277775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45985.437265277775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45985.437265277775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45985.437265277775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45985.437265277775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45985.437265277775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45985.437265277775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45985.437265277775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45985.437265277775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45985.437265277775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45985.437265277775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45985.437265277775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45985.437265277775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45985.437265277775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45985.437265277775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45985.437265277775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45985.437265277775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45985.437265277775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45985.437265277775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45985.437265277775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45985.437265277775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45985.437265277775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45985.437265277775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45985.437265277775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45985.437265277775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45985.437265277775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45985.437265277775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45985.437265277775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45985.437265277775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45985.437265277775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45985.437265277775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45985.437265277775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45985.437265277775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45985.437265277775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45985.437265277775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45985.437265277775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45985.437265277775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45985.437265277775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45985.437265277775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45985.437265277775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45985.437265277775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45985.437265277775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45985.437265277775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45985.437265277775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45985.437265277775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45985.437265277775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45985.437265277775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45985.437265277775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45985.437265277775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45985.437265277775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45985.437265277775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45985.437265277775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45985.437265277775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45985.437265277775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45985.437265277775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45985.437265277775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45985.437265277775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45985.437265277775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45985.437265277775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45985.437265277775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45985.437265277775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45985.437265277775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45985.437265277775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45985.437265277775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45985.437265277775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45985.437265277775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45985.437265277775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45985.437265277775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45985.437265277775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45985.437265277775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45985.437265277775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45985.437265277775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45985.437265277775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45985.437265277775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45985.437265277775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45985.437265277775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45985.437265277775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45985.437265277775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45985.437265277775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45985.437265277775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45985.437265277775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45985.437265277775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45985.437265277775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45985.437265277775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45985.437265277775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45985.437265277775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45985.437265277775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45985.437265277775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45985.437265277775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45985.437265277775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45985.437265277775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45985.437265277775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45985.437265277775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45985.437265277775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45985.437265277775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45985.437265277775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45985.437265277775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45985.437265277775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45985.437265277775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45985.437265277775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45985.437265277775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45985.437265277775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45985.437265277775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45985.437265277775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45985.437265277775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45985.437265277775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45985.437265277775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45985.437265277775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45985.437265277775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45985.437265277775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45985.437265277775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45985.437265277775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45985.437265277775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45985.437265277775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45985.437265277775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45985.437265277775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45985.437265277775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45985.437265277775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45985.437265277775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45985.437265277775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45985.437265277775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45985.437265277775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45985.437265277775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45985.437265277775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45985.437265277775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45985.437265277775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45985.437265277775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45985.437265277775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45985.437265277775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45985.437265277775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45985.437265277775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45985.437265277775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45985.437265277775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45985.437265277775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45985.437265277775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45985.437265277775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45985.437265277775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45985.437265277775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45985.437265277775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45985.437265277775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45985.437265277775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45985.437265277775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45985.437265277775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45985.437265277775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45985.437265277775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45985.437265277775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45985.437265277775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45985.437265277775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45985.437265277775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45985.437265277775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45985.437265277775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45985.437265277775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45985.437265277775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45985.437265277775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45985.437265277775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45985.437265277775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45985.437265277775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45985.437265277775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45985.437265277775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45985.437265277775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45985.437265277775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45985.437265277775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45985.437265277775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45985.437265277775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45985.437265277775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45985.437265277775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45985.437265277775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45985.437265277775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45985.437265277775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45985.437265277775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45985.437265277775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45985.437265277775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45985.437265277775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45985.437265277775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45985.437265277775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45985.437265277775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45985.437265277775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45985.437265277775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45985.437265277775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45985.437265277775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45985.437265277775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45985.437265277775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45985.437265277775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45985.437265277775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45985.437265277775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45985.437265277775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45985.437265277775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45985.437265277775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45985.437265277775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45985.437265277775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45985.437265277775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45985.437265277775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45985.437265277775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45985.437265277775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45985.437265277775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45985.437265277775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45985.437265277775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45985.437265277775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45985.437265277775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45985.437265277775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45985.437265277775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45985.437265277775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45985.437265277775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45985.437265277775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45985.437265277775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45985.437265277775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45985.437265277775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45985.437265277775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45985.437265277775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45985.437265277775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45985.437265277775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45985.437265277775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45985.437265277775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45985.437265277775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45985.437265277775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45985.437265277775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45985.437265277775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45985.437265277775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45985.437265277775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45985.437265277775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45985.437265277775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45985.437265277775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45985.437265277775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45985.437265277775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45985.437265277775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45985.437265277775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45985.437265277775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45985.437265277775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45985.437265277775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45985.437265277775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45985.437265277775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45985.437265277775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45985.437265277775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45985.437265277775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45985.437265277775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45985.437265277775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45985.437265277775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45985.437265277775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45985.437265277775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45985.437265277775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45985.437265277775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45985.437265277775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45985.437265277775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45985.437265277775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45985.437265277775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45985.437265277775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45985.437265277775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45985.437265277775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45985.437265277775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45985.437265277775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45985.437265277775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45985.437265277775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45985.437265277775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45985.437265277775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45985.437265277775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45985.437265277775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45985.437265277775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45985.437265277775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45985.437265277775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45985.437265277775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45985.437265277775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45985.437265277775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45985.437265277775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45985.437265277775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45985.437265277775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45985.437265277775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45985.437265277775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45985.437265277775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45985.437265277775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45985.437265277775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45985.437265277775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45985.437265277775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45985.437265277775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45985.437265277775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45985.437265277775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45985.437265277775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45985.437265277775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45985.437265277775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45985.437265277775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45985.437265277775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45985.437265277775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45985.437265277775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45985.437265277775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45985.437265277775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45985.437265277775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45985.437265277775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45985.437265277775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45985.437265277775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45985.437265277775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45985.437265277775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45985.437265277775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45985.437265277775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45985.437265277775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45985.437265277775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45985.437265277775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45985.437265277775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45985.437265277775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45985.437265277775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45985.437265277775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45985.437265277775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45985.437265277775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45985.437265277775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45985.437265277775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45985.437265277775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45985.437265277775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45985.437265277775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45985.437265277775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45985.437265277775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45985.437265277775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45985.437265277775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45985.437265277775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45985.437265277775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45985.437265277775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45985.437265277775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45985.437265277775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45985.437265277775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45985.437265277775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45985.437265277775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45985.437265277775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45985.437265277775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45985.437265277775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45985.437265277775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45985.437265277775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45985.437265277775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45985.437265277775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45985.437265277775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45985.437265277775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45985.437265277775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45985.437265277775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45985.437265277775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45985.437265277775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45985.437265277775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45985.437265277775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45985.437265277775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45985.437265277775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281.95654756943986</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0.94415173611196224</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7007</v>
      </c>
      <c r="E4" s="94" t="s">
        <v>39021</v>
      </c>
      <c r="F4" s="95"/>
      <c r="G4" s="96">
        <f ca="1">IFERROR(NOW()-F4,"")</f>
        <v>45985.437265162036</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ref="G5:G28" ca="1" si="0">IFERROR(NOW()-F5,"")</f>
        <v>7.8364699074882083E-2</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1</v>
      </c>
      <c r="D6" s="91" t="s">
        <v>29421</v>
      </c>
      <c r="E6" s="94" t="s">
        <v>39021</v>
      </c>
      <c r="F6" s="95">
        <v>45985.355081018519</v>
      </c>
      <c r="G6" s="96">
        <f t="shared" ca="1" si="0"/>
        <v>8.2184143517224584E-2</v>
      </c>
      <c r="H6" s="95">
        <v>45985.348611111112</v>
      </c>
      <c r="I6" s="113" t="str">
        <f>IFERROR(VLOOKUP(D6,DB!A:F,6,0),"")</f>
        <v>SCECO</v>
      </c>
      <c r="J6" s="113" t="str">
        <f>IFERROR(VLOOKUP(D6,DB!A:G,7,0),"")</f>
        <v>Vandalized</v>
      </c>
      <c r="K6" s="97" t="s">
        <v>39120</v>
      </c>
      <c r="L6" s="91" t="str">
        <f>IFERROR(VLOOKUP(D6,DB!A:I,9,0),"")</f>
        <v>Latis</v>
      </c>
    </row>
    <row r="7" spans="1:16" ht="15" customHeight="1">
      <c r="A7" s="113" t="s">
        <v>39121</v>
      </c>
      <c r="B7" s="113" t="str">
        <f>IFERROR(VLOOKUP(D7,DB!A:K,11,0),"")</f>
        <v>R4</v>
      </c>
      <c r="C7" s="93">
        <v>4</v>
      </c>
      <c r="D7" s="91" t="s">
        <v>30643</v>
      </c>
      <c r="E7" s="94" t="s">
        <v>39021</v>
      </c>
      <c r="F7" s="95">
        <v>45985.402071759258</v>
      </c>
      <c r="G7" s="96">
        <f t="shared" ca="1" si="0"/>
        <v>3.519340277853189E-2</v>
      </c>
      <c r="H7" s="95">
        <v>45985.382870370369</v>
      </c>
      <c r="I7" s="113" t="str">
        <f>IFERROR(VLOOKUP(D7,DB!A:F,6,0),"")</f>
        <v>SCECO</v>
      </c>
      <c r="J7" s="113" t="str">
        <f>IFERROR(VLOOKUP(D7,DB!A:G,7,0),"")</f>
        <v>Dead+Dead</v>
      </c>
      <c r="K7" s="97" t="s">
        <v>39116</v>
      </c>
      <c r="L7" s="91" t="str">
        <f>IFERROR(VLOOKUP(D7,DB!A:I,9,0),"")</f>
        <v>Latis</v>
      </c>
    </row>
    <row r="8" spans="1:16" ht="15" customHeight="1">
      <c r="A8" s="113" t="s">
        <v>39115</v>
      </c>
      <c r="B8" s="113" t="str">
        <f>IFERROR(VLOOKUP(D8,DB!A:K,11,0),"")</f>
        <v>R4</v>
      </c>
      <c r="C8" s="93">
        <v>1</v>
      </c>
      <c r="D8" s="91" t="s">
        <v>37429</v>
      </c>
      <c r="E8" s="94" t="s">
        <v>39021</v>
      </c>
      <c r="F8" s="95"/>
      <c r="G8" s="96">
        <f t="shared" ca="1" si="0"/>
        <v>45985.437265162036</v>
      </c>
      <c r="H8" s="95">
        <v>45985.406550925924</v>
      </c>
      <c r="I8" s="113" t="str">
        <f>IFERROR(VLOOKUP(D8,DB!A:F,6,0),"")</f>
        <v>SCECO</v>
      </c>
      <c r="J8" s="113" t="str">
        <f>IFERROR(VLOOKUP(D8,DB!A:G,7,0),"")</f>
        <v>Dead+Weak</v>
      </c>
      <c r="K8" s="97" t="s">
        <v>39116</v>
      </c>
      <c r="L8" s="91" t="str">
        <f>IFERROR(VLOOKUP(D8,DB!A:I,9,0),"")</f>
        <v>Latis</v>
      </c>
    </row>
    <row r="9" spans="1:16" ht="15" customHeight="1">
      <c r="A9" s="113"/>
      <c r="B9" s="113" t="str">
        <f>IFERROR(VLOOKUP(D9,DB!A:K,11,0),"")</f>
        <v/>
      </c>
      <c r="C9" s="93"/>
      <c r="D9" s="91"/>
      <c r="E9" s="94"/>
      <c r="F9" s="95"/>
      <c r="G9" s="96">
        <f t="shared" ca="1" si="0"/>
        <v>45985.437265162036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45985.437265162036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45985.437265162036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45985.437265162036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45985.437265162036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45985.437265162036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45985.437265162036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45985.437265162036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45985.437265162036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45985.437265162036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45985.437265162036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45985.437265162036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45985.437265162036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45985.437265162036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45985.437265162036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45985.437265162036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45985.437265162036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45985.437265162036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45985.437265162036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45985.437265162036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45985.437265162036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45985.437265162036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45985.437265162036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45985.437265162036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45985.437265162036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45985.437265162036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45985.437265162036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45985.437265162036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45985.437265162036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45985.437265162036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45985.437265162036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45985.437265162036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45985.437265162036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45985.437265162036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45985.437265162036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45985.437265162036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45985.437265162036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45985.437265162036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45985.437265162036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45985.437265162036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45985.437265162036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45985.437265162036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45985.437265162036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45985.437265162036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45985.437265162036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45985.437265162036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45985.437265162036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45985.437265162036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45985.437265162036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45985.437265162036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45985.437265162036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45985.437265162036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45985.437265162036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45985.437265162036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45985.437265162036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45985.437265162036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45985.437265162036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45985.437265162036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45985.437265162036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45985.437265162036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45985.437265162036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45985.437265162036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45985.437265162036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45985.437265162036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45985.437265162036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45985.437265162036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45985.437265162036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45985.437265162036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45985.437265162036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45985.437265162036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45985.437265162036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45985.437265162036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45985.437265162036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45985.437265162036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45985.437265162036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45985.437265162036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45985.437265162036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45985.437265162036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45985.437265162036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45985.437265162036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45985.437265162036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45985.437265162036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45985.437265162036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45985.437265162036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45985.437265162036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45985.437265162036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45985.437265162036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45985.437265162036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45985.437265162036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45985.437265162036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45985.437265162036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45985.437265162036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45985.437265162036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45985.437265162036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45985.437265162036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45985.437265162036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45985.437265162036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45985.437265162036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45985.437265162036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45985.437265162036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45985.437265162036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45985.437265162036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45985.437265162036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45985.437265162036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45985.437265162036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45985.437265162036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45985.437265162036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45985.437265162036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45985.437265162036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45985.437265162036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45985.437265162036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45985.437265162036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45985.437265162036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45985.437265162036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45985.437265162036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45985.437265162036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45985.437265162036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45985.437265162036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45985.437265162036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45985.437265162036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45985.437265162036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45985.437265162036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45985.437265162036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45985.437265162036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45985.437265162036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45985.437265162036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45985.437265162036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45985.437265162036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45985.437265162036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45985.437265162036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45985.437265162036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45985.437265162036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45985.437265162036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45985.437265162036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45985.437265162036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45985.437265162036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45985.437265162036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45985.437265162036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45985.437265162036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45985.437265162036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45985.437265162036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45985.437265162036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45985.437265162036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45985.437265162036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45985.437265162036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45985.437265162036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45985.437265162036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45985.437265162036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45985.437265162036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45985.437265162036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45985.437265162036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45985.437265162036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45985.437265162036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45985.437265162036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45985.437265162036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45985.437265162036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45985.437265162036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45985.437265162036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45985.437265162036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45985.437265162036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45985.437265162036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45985.437265162036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45985.437265162036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45985.437265162036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45985.437265162036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45985.437265162036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45985.437265162036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45985.437265162036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45985.437265162036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45985.437265162036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45985.437265162036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45985.437265162036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45985.437265162036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45985.437265162036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45985.437265162036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45985.437265162036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45985.437265162036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45985.437265162036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45985.437265162036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45985.437265162036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45985.437265162036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45985.437265162036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45985.437265162036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45985.437265162036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45985.437265162036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45985.437265162036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45985.437265162036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45985.437265162036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45985.437265162036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45985.437265162036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45985.437265162036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45985.437265162036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45985.437265162036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45985.437265162036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45985.437265162036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45985.437265162036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45985.437265162036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45985.437265162036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45985.437265162036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45985.437265162036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45985.437265162036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45985.437265162036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45985.437265162036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45985.437265162036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45985.437265162036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45985.437265162036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45985.437265162036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45985.437265162036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45985.437265162036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45985.437265162036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45985.437265162036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45985.437265162036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45985.437265162036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45985.437265162036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45985.437265162036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45985.437265162036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45985.437265162036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45985.437265162036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45985.437265162036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45985.437265162036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45985.437265162036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45985.437265162036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45985.437265162036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45985.437265162036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45985.437265162036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45985.437265162036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45985.437265162036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45985.437265162036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45985.437265162036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45985.437265162036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45985.437265162036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45985.437265162036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45985.437265162036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45985.437265162036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45985.437265162036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45985.437265162036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45985.437265162036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45985.437265162036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45985.437265162036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45985.437265162036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45985.437265162036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45985.437265162036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45985.437265162036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45985.437265162036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45985.437265162036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45985.437265162036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45985.437265162036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45985.437265162036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45985.437265162036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45985.437265162036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45985.437265162036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45985.437265162036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45985.437265162036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45985.437265162036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45985.437265162036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45985.437265162036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45985.437265162036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45985.437265162036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45985.437265162036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45985.437265162036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45985.437265162036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45985.437265162036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45985.437265162036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45985.437265162036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45985.437265162036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45985.437265162036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45985.437265162036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45985.437265162036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45985.437265162036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45985.437265162036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45985.437265162036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45985.437265162036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45985.437265162036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45985.437265162036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45985.437265162036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45985.437265162036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45985.437265162036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45985.437265162036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45985.437265162036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45985.437265162036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45985.437265162036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45985.437265162036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45985.437265162036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45985.437265162036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45985.437265162036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45985.437265162036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45985.437265162036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45985.437265162036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45985.437265162036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45985.437265162036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45985.437265162036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45985.437265162036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45985.437265162036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45985.437265162036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45985.437265162036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45985.437265162036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45985.437265162036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45985.437265162036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45985.437265162036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45985.437265162036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45985.437265162036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45985.437265162036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45985.437265162036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45985.437265162036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45985.437265162036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45985.437265162036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45985.437265162036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45985.437265162036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45985.437265162036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45985.437265162036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45985.437265162036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45985.437265162036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45985.437265162036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45985.437265162036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45985.437265162036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45985.437265162036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45985.437265162036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45985.437265162036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45985.437265162036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45985.437265162036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45985.437265162036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45985.437265162036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45985.437265162036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45985.437265162036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45985.437265162036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45985.437265162036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45985.437265162036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45985.437265162036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45985.437265162036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45985.437265162036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45985.437265162036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45985.437265162036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45985.437265162036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45985.437265162036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45985.437265162036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45985.437265162036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45985.437265162036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45985.437265162036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45985.437265162036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45985.437265162036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45985.437265162036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45985.437265162036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45985.437265162036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45985.437265162036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45985.437265162036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45985.437265162036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45985.437265162036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45985.437265162036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45985.437265162036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45985.437265162036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45985.437265162036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45985.437265162036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45985.437265162036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45985.437265162036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45985.437265162036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45985.437265162036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45985.437265162036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45985.437265162036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45985.437265162036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45985.437265162036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45985.437265162036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45985.437265162036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45985.437265162036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45985.437265162036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45985.437265162036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45985.437265162036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45985.437265162036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45985.437265162036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45985.437265162036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45985.437265162036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45985.437265162036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45985.437265162036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45985.437265162036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45985.437265162036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45985.437265162036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45985.437265162036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45985.437265162036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45985.437265162036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45985.437265162036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45985.437265162036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45985.437265162036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45985.437265162036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45985.437265162036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45985.437265162036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45985.437265162036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45985.437265162036</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93.605204976847745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59.248387962958077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36.776154166662309</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4.0639665509224869</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45985.437265162036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45985.437265162036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45985.437265162036</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45985.437265162036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45985.437265162036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45985.437265162036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45985.437265162036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45985.437265162036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45985.437265162036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45985.437265162036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45985.437265162036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45985.437265162036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45985.437265162036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45985.437265162036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45985.437265162036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45985.437265162036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45985.437265162036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45985.437265162036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45985.437265162036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45985.437265162036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45985.437265162036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45985.437265162036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45985.437265162036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45985.437265162036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45985.437265162036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45985.437265162036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45985.437265162036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45985.437265162036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45985.437265162036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45985.437265162036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45985.437265162036</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45985.437265162036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45985.437265162036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45985.437265162036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45985.437265162036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45985.437265162036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45985.437265162036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45985.437265162036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45985.437265162036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45985.437265162036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45985.437265162036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45985.437265162036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45985.437265162036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45985.437265162036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45985.437265162036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45985.437265162036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45985.437265162036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45985.437265162036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45985.437265162036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45985.437265162036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45985.437265162036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45985.437265162036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45985.437265162036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45985.437265162036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45985.437265162036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45985.437265162036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45985.437265162036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45985.437265162036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45985.437265162036</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0.11279756943986285</v>
      </c>
      <c r="H2" s="147">
        <v>45985.317361111112</v>
      </c>
      <c r="I2" s="145" t="str">
        <f>IFERROR(VLOOKUP(D2,DB!A:F,6,0),"")</f>
        <v>SCECO</v>
      </c>
      <c r="J2" s="145" t="str">
        <f>IFERROR(VLOOKUP(D2,DB!A:G,7,0),"")</f>
        <v>Dead</v>
      </c>
      <c r="K2" s="148" t="s">
        <v>39025</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39131</v>
      </c>
      <c r="B3" s="145" t="str">
        <f>IFERROR(VLOOKUP(D3,DB!A:K,11,0),"")</f>
        <v>R6</v>
      </c>
      <c r="C3" s="146">
        <v>1</v>
      </c>
      <c r="D3" s="145" t="s">
        <v>33814</v>
      </c>
      <c r="E3" s="109" t="s">
        <v>39021</v>
      </c>
      <c r="F3" s="147">
        <v>45985.406412037039</v>
      </c>
      <c r="G3" s="75">
        <f ca="1">IFERROR(NOW()-F3,"-")</f>
        <v>3.0853124997520354E-2</v>
      </c>
      <c r="H3" s="147">
        <v>45985.400856481479</v>
      </c>
      <c r="I3" s="145" t="str">
        <f>IFERROR(VLOOKUP(D3,DB!A:F,6,0),"")</f>
        <v>SCECO</v>
      </c>
      <c r="J3" s="145" t="str">
        <f>IFERROR(VLOOKUP(D3,DB!A:G,7,0),"")</f>
        <v>Vandalized</v>
      </c>
      <c r="K3" s="148" t="s">
        <v>39132</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45985.437265162036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45985.437265162036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45985.437265162036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45985.437265162036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45985.437265162036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45985.437265162036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45985.437265162036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45985.437265162036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45985.437265162036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45985.437265162036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45985.437265162036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45985.437265162036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45985.437265162036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45985.437265162036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45985.437265162036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45985.437265162036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45985.437265162036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45985.437265162036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45985.437265162036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45985.437265162036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45985.437265162036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45985.437265162036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45985.437265162036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45985.437265162036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45985.437265162036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45985.437265162036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45985.437265162036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45985.437265162036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45985.437265162036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45985.437265162036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45985.437265162036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45985.437265162036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45985.437265162036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45985.437265162036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45985.437265162036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45985.437265162036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45985.437265162036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45985.437265162036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45985.437265162036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45985.437265162036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45985.437265162036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45985.437265162036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2025-11-24T07:29:56Z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