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31" documentId="120_S{2AC9BD13-BADA-5192-A53E-5A8FF88502F6}" xr6:coauthVersionLast="47" xr6:coauthVersionMax="47" xr10:uidLastSave="{1789BCDF-2012-4818-A350-8361F109D4A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2" l="1"/>
  <c r="G3" i="9"/>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5" i="2"/>
  <c r="G5" i="2"/>
  <c r="I5" i="2"/>
  <c r="J5" i="2"/>
  <c r="L5"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<sst xmlns="http://schemas.openxmlformats.org/spreadsheetml/2006/main" count="180290" uniqueCount="39126">
  <si>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</si>
  <si>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</si>
  <si>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</si>
  <si>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</si>
  <si>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</si>
  <si>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</si>
  <si>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</si>
  <si>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</si>
  <si>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</si>
  <si>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</si>
  <si>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</si>
  <si>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</si>
  <si>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</si>
  <si>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</si>
  <si>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</si>
  <si>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</si>
  <si>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</si>
  <si>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</si>
  <si>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</si>
  <si>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</si>
  <si>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</si>
  <si>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</si>
  <si>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</si>
  <si>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</si>
  <si>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</si>
  <si>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</si>
  <si>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</si>
  <si>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</si>
  <si>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</si>
  <si>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</si>
  <si>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</si>
  <si>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</si>
  <si>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</si>
  <si>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</si>
  <si>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</si>
  <si>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</si>
  <si>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</si>
  <si>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</si>
  <si>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</si>
  <si>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</si>
  <si>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</si>
  <si>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</si>
  <si>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</si>
  <si>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</si>
  <si>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</si>
  <si>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</si>
  <si>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</si>
  <si>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</si>
  <si>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</si>
  <si>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</si>
  <si>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</si>
  <si>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</si>
  <si>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</si>
  <si>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</si>
  <si>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</si>
  <si>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</si>
  <si>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</si>
  <si>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</si>
  <si>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</si>
  <si>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</si>
  <si>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</si>
  <si>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</si>
  <si>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</si>
  <si>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</si>
  <si>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</si>
  <si>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</si>
  <si>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</si>
  <si>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</si>
  <si>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</si>
  <si>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</si>
  <si>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</si>
  <si>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</si>
  <si>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</si>
  <si>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</si>
  <si>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</si>
  <si>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</si>
  <si>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</si>
  <si>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</si>
  <si>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</si>
  <si>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</si>
  <si>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</si>
  <si>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</si>
  <si>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</si>
  <si>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</si>
  <si>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</si>
  <si>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</si>
  <si>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</si>
  <si>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</si>
  <si>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</si>
  <si>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</si>
  <si>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</si>
  <si>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</si>
  <si>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</si>
  <si>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</si>
  <si>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</si>
  <si>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</si>
  <si>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</si>
  <si>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</si>
  <si>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</si>
  <si>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</si>
  <si>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</si>
  <si>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</si>
  <si>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</si>
  <si>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</si>
  <si>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</si>
  <si>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</si>
  <si>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</si>
  <si>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</si>
  <si>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</si>
  <si>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</si>
  <si>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</si>
  <si>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</si>
  <si>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</si>
  <si>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</si>
  <si>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</si>
  <si>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</si>
  <si>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</si>
  <si>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</si>
  <si>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</si>
  <si>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</si>
  <si>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</si>
  <si>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</si>
  <si>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</si>
  <si>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</si>
  <si>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</si>
  <si>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</si>
  <si>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</si>
  <si>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</si>
  <si>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</si>
  <si>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</si>
  <si>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</si>
  <si>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</si>
  <si>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</si>
  <si>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</si>
  <si>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</si>
  <si>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</si>
  <si>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</si>
  <si>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</si>
  <si>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</si>
  <si>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</si>
  <si>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</si>
  <si>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</si>
  <si>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</si>
  <si>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</si>
  <si>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</si>
  <si>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</si>
  <si>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</si>
  <si>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</si>
  <si>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</si>
  <si>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</si>
  <si>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</si>
  <si>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</si>
  <si>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</si>
  <si>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</si>
  <si>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</si>
  <si>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</si>
  <si>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</si>
  <si>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</si>
  <si>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</si>
  <si>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</si>
  <si>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</si>
  <si>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</si>
  <si>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</si>
  <si>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</si>
  <si>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</si>
  <si>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</si>
  <si>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</si>
  <si>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</si>
  <si>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</si>
  <si>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</si>
  <si>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</si>
  <si>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</si>
  <si>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</si>
  <si>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</si>
  <si>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</si>
  <si>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</si>
  <si>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</si>
  <si>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</si>
  <si>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</si>
  <si>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</si>
  <si>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</si>
  <si>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</si>
  <si>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</si>
  <si>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</si>
  <si>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</si>
  <si>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</si>
  <si>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</si>
  <si>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</si>
  <si>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</si>
  <si>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</si>
  <si>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</si>
  <si>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</si>
  <si>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</si>
  <si>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</si>
  <si>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</si>
  <si>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</si>
  <si>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</si>
  <si>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</si>
  <si>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</si>
  <si>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</si>
  <si>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</si>
  <si>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</si>
  <si>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</si>
  <si>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</si>
  <si>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</si>
  <si>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</si>
  <si>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</si>
  <si>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</si>
  <si>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</si>
  <si>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</si>
  <si>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</si>
  <si>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</si>
  <si>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</si>
  <si>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</si>
  <si>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</si>
  <si>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</si>
  <si>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</si>
  <si>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</si>
  <si>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</si>
  <si>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</si>
  <si>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</si>
  <si>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</si>
  <si>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</si>
  <si>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</si>
  <si>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</si>
  <si>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</si>
  <si>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</si>
  <si>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</si>
  <si>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</si>
  <si>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</si>
  <si>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</si>
  <si>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</si>
  <si>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</si>
  <si>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</si>
  <si>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</si>
  <si>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</si>
  <si>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</si>
  <si>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</si>
  <si>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</si>
  <si>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</si>
  <si>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</si>
  <si>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</si>
  <si>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</si>
  <si>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</si>
  <si>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</si>
  <si>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</si>
  <si>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</si>
  <si>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</si>
  <si>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</si>
  <si>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</si>
  <si>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</si>
  <si>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</si>
  <si>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</si>
  <si>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</si>
  <si>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</si>
  <si>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</si>
  <si>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</si>
  <si>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</si>
  <si>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</si>
  <si>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</si>
  <si>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</si>
  <si>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</si>
  <si>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</si>
  <si>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</si>
  <si>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</si>
  <si>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</si>
  <si>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</si>
  <si>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</si>
  <si>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</si>
  <si>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</si>
  <si>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</si>
  <si>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</si>
  <si>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</si>
  <si>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</si>
  <si>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</si>
  <si>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</si>
  <si>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</si>
  <si>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</si>
  <si>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</si>
  <si>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</si>
  <si>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</si>
  <si>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</si>
  <si>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</si>
  <si>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</si>
  <si>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</si>
  <si>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</si>
  <si>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</si>
  <si>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</si>
  <si>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</si>
  <si>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</si>
  <si>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</si>
  <si>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</si>
  <si>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</si>
  <si>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</si>
  <si>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</si>
  <si>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</si>
  <si>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</si>
  <si>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</si>
  <si>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</si>
  <si>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</si>
  <si>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</si>
  <si>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</si>
  <si>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</si>
  <si>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</si>
  <si>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</si>
  <si>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</si>
  <si>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</si>
  <si>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</si>
  <si>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</si>
  <si>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</si>
  <si>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</si>
  <si>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</si>
  <si>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</si>
  <si>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</si>
  <si>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</si>
  <si>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</si>
  <si>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</si>
  <si>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</si>
  <si>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</si>
  <si>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</si>
  <si>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</si>
  <si>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</si>
  <si>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</si>
  <si>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</si>
  <si>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</si>
  <si>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</si>
  <si>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</si>
  <si>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</si>
  <si>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</si>
  <si>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</si>
  <si>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</si>
  <si>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</si>
  <si>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</si>
  <si>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</si>
  <si>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</si>
  <si>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</si>
  <si>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</si>
  <si>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</si>
  <si>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</si>
  <si>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</si>
  <si>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</si>
  <si>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</si>
  <si>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</si>
  <si>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</si>
  <si>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</si>
  <si>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</si>
  <si>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</si>
  <si>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</si>
  <si>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</si>
  <si>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</si>
  <si>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</si>
  <si>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</si>
  <si>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</si>
  <si>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</si>
  <si>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</si>
  <si>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</si>
  <si>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</si>
  <si>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</si>
  <si>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</si>
  <si>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</si>
  <si>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</si>
  <si>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</si>
  <si>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</si>
  <si>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</si>
  <si>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</si>
  <si>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</si>
  <si>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</si>
  <si>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</si>
  <si>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</si>
  <si>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</si>
  <si>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</si>
  <si>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</si>
  <si>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</si>
  <si>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</si>
  <si>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</si>
  <si>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</si>
  <si>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</si>
  <si>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</si>
  <si>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</si>
  <si>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</si>
  <si>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</si>
  <si>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</si>
  <si>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</si>
  <si>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</si>
  <si>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</si>
  <si>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</si>
  <si>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</si>
  <si>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</si>
  <si>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</si>
  <si>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</si>
  <si>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</si>
  <si>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</si>
  <si>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</si>
  <si>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</si>
  <si>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</si>
  <si>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</si>
  <si>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</si>
  <si>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</si>
  <si>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</si>
  <si>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</si>
  <si>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</si>
  <si>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</si>
  <si>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</si>
  <si>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</si>
  <si>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</si>
  <si>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</si>
  <si>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</si>
  <si>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</si>
  <si>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</si>
  <si>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</si>
  <si>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</si>
  <si>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</si>
  <si>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</si>
  <si>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</si>
  <si>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</si>
  <si>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</si>
  <si>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</si>
  <si>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</si>
  <si>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</si>
  <si>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</si>
  <si>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</si>
  <si>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</si>
  <si>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</si>
  <si>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</si>
  <si>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</si>
  <si>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</si>
  <si>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</si>
  <si>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</si>
  <si>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</si>
  <si>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</si>
  <si>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</si>
  <si>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</si>
  <si>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</si>
  <si>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</si>
  <si>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</si>
  <si>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</si>
  <si>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</si>
  <si>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</si>
  <si>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</si>
  <si>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</si>
  <si>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</si>
  <si>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</si>
  <si>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</si>
  <si>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</si>
  <si>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</si>
  <si>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</si>
  <si>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</si>
  <si>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</si>
  <si>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</si>
  <si>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</si>
  <si>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</si>
  <si>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</si>
  <si>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</si>
  <si>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</si>
  <si>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</si>
  <si>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</si>
  <si>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</si>
  <si>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</si>
  <si>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</si>
  <si>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</si>
  <si>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</si>
  <si>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</si>
  <si>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</si>
  <si>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</si>
  <si>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</si>
  <si>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</si>
  <si>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</si>
  <si>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</si>
  <si>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</si>
  <si>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</si>
  <si>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</si>
  <si>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</si>
  <si>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</si>
  <si>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</si>
  <si>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</si>
  <si>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</si>
  <si>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</si>
  <si>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</si>
  <si>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</si>
  <si>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</si>
  <si>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</si>
  <si>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</si>
  <si>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</si>
  <si>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</si>
  <si>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</si>
  <si>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</si>
  <si>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</si>
  <si>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</si>
  <si>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</si>
  <si>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</si>
  <si>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</si>
  <si>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</si>
  <si>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</si>
  <si>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</si>
  <si>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</si>
  <si>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</si>
  <si>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</si>
  <si>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</si>
  <si>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</si>
  <si>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</si>
  <si>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</si>
  <si>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</si>
  <si>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</si>
  <si>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</si>
  <si>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</si>
  <si>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</si>
  <si>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</si>
  <si>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</si>
  <si>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</si>
  <si>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</si>
  <si>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</si>
  <si>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</si>
  <si>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</si>
  <si>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</si>
  <si>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</si>
  <si>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</si>
  <si>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</si>
  <si>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</si>
  <si>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</si>
  <si>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</si>
  <si>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</si>
  <si>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</si>
  <si>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</si>
  <si>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</si>
  <si>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</si>
  <si>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</si>
  <si>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</si>
  <si>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</si>
  <si>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</si>
  <si>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</si>
  <si>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</si>
  <si>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</si>
  <si>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</si>
  <si>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</si>
  <si>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</si>
  <si>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</si>
  <si>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</si>
  <si>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</si>
  <si>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</si>
  <si>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</si>
  <si>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</si>
  <si>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</si>
  <si>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</si>
  <si>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</si>
  <si>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</si>
  <si>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</si>
  <si>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</si>
  <si>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</si>
  <si>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</si>
  <si>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</si>
  <si>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</si>
  <si>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</si>
  <si>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</si>
  <si>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</si>
  <si>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</si>
  <si>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</si>
  <si>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</si>
  <si>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</si>
  <si>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</si>
  <si>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</si>
  <si>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</si>
  <si>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</si>
  <si>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</si>
  <si>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</si>
  <si>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</si>
  <si>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</si>
  <si>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</si>
  <si>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</si>
  <si>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</si>
  <si>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</si>
  <si>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</si>
  <si>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</si>
  <si>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</si>
  <si>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</si>
  <si>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</si>
  <si>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</si>
  <si>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</si>
  <si>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</si>
  <si>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</si>
  <si>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</si>
  <si>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</si>
  <si>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</si>
  <si>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</si>
  <si>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</si>
  <si>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</si>
  <si>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</si>
  <si>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</si>
  <si>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</si>
  <si>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</si>
  <si>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</si>
  <si>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</si>
  <si>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</si>
  <si>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</si>
  <si>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</si>
  <si>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</si>
  <si>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</si>
  <si>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</si>
  <si>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</si>
  <si>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</si>
  <si>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</si>
  <si>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</si>
  <si>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</si>
  <si>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</si>
  <si>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</si>
  <si>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</si>
  <si>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</si>
  <si>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</si>
  <si>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</si>
  <si>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</si>
  <si>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</si>
  <si>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</si>
  <si>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</si>
  <si>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</si>
  <si>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</si>
  <si>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</si>
  <si>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</si>
  <si>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</si>
  <si>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</si>
  <si>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</si>
  <si>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</si>
  <si>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</si>
  <si>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</si>
  <si>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</si>
  <si>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</si>
  <si>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</si>
  <si>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</si>
  <si>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</si>
  <si>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</si>
  <si>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</si>
  <si>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</si>
  <si>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</si>
  <si>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</si>
  <si>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</si>
  <si>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</si>
  <si>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</si>
  <si>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</si>
  <si>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</si>
  <si>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</si>
  <si>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</si>
  <si>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</si>
  <si>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</si>
  <si>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</si>
  <si>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</si>
  <si>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</si>
  <si>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</si>
  <si>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</si>
  <si>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</si>
  <si>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</si>
  <si>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</si>
  <si>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</si>
  <si>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</si>
  <si>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</si>
  <si>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</si>
  <si>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</si>
  <si>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</si>
  <si>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</si>
  <si>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</si>
  <si>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</si>
  <si>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</si>
  <si>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</si>
  <si>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</si>
  <si>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</si>
  <si>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</si>
  <si>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</si>
  <si>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</si>
  <si>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</si>
  <si>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</si>
  <si>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</si>
  <si>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</si>
  <si>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</si>
  <si>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</si>
  <si>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</si>
  <si>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</si>
  <si>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</si>
  <si>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</si>
  <si>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</si>
  <si>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</si>
  <si>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</si>
  <si>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</si>
  <si>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</si>
  <si>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</si>
  <si>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</si>
  <si>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</si>
  <si>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</si>
  <si>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</si>
  <si>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</si>
  <si>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</si>
  <si>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</si>
  <si>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</si>
  <si>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</si>
  <si>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</si>
  <si>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</si>
  <si>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</si>
  <si>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</si>
  <si>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</si>
  <si>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</si>
  <si>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</si>
  <si>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</si>
  <si>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</si>
  <si>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</si>
  <si>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</si>
  <si>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</si>
  <si>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</si>
  <si>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</si>
  <si>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</si>
  <si>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</si>
  <si>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</si>
  <si>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</si>
  <si>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</si>
  <si>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</si>
  <si>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</si>
  <si>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</si>
  <si>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</si>
  <si>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</si>
  <si>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</si>
  <si>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</si>
  <si>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</si>
  <si>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</si>
  <si>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</si>
  <si>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</si>
  <si>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</si>
  <si>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</si>
  <si>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</si>
  <si>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</si>
  <si>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</si>
  <si>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</si>
  <si>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</si>
  <si>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</si>
  <si>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</si>
  <si>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</si>
  <si>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</si>
  <si>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</si>
  <si>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</si>
  <si>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</si>
  <si>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</si>
  <si>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</si>
  <si>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</si>
  <si>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</si>
  <si>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</si>
  <si>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</si>
  <si>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</si>
  <si>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</si>
  <si>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</si>
  <si>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</si>
  <si>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</si>
  <si>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</si>
  <si>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</si>
  <si>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</si>
  <si>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</si>
  <si>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</si>
  <si>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</si>
  <si>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</si>
  <si>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</si>
  <si>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</si>
  <si>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</si>
  <si>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</si>
  <si>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</si>
  <si>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</si>
  <si>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</si>
  <si>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</si>
  <si>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</si>
  <si>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</si>
  <si>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</si>
  <si>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</si>
  <si>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</si>
  <si>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</si>
  <si>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</si>
  <si>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</si>
  <si>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</si>
  <si>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</si>
  <si>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</si>
  <si>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</si>
  <si>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</si>
  <si>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</si>
  <si>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</si>
  <si>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</si>
  <si>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</si>
  <si>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</si>
  <si>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</si>
  <si>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</si>
  <si>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</si>
  <si>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</si>
  <si>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</si>
  <si>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</si>
  <si>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</si>
  <si>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</si>
  <si>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</si>
  <si>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</si>
  <si>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</si>
  <si>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</si>
  <si>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</si>
  <si>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</si>
  <si>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</si>
  <si>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</si>
  <si>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</si>
  <si>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</si>
  <si>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</si>
  <si>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</si>
  <si>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</si>
  <si>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</si>
  <si>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</si>
  <si>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</si>
  <si>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</si>
  <si>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</si>
  <si>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</si>
  <si>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</si>
  <si>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</si>
  <si>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</si>
  <si>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</si>
  <si>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</si>
  <si>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</si>
  <si>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</si>
  <si>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</si>
  <si>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</si>
  <si>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</si>
  <si>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</si>
  <si>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</si>
  <si>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</si>
  <si>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</si>
  <si>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</si>
  <si>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</si>
  <si>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</si>
  <si>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</si>
  <si>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</si>
  <si>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</si>
  <si>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</si>
  <si>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</si>
  <si>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</si>
  <si>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</si>
  <si>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</si>
  <si>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</si>
  <si>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</si>
  <si>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</si>
  <si>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</si>
  <si>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</si>
  <si>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</si>
  <si>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</si>
  <si>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</si>
  <si>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</si>
  <si>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</si>
  <si>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</si>
  <si>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</si>
  <si>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</si>
  <si>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</si>
  <si>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</si>
  <si>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</si>
  <si>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</si>
  <si>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</si>
  <si>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</si>
  <si>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</si>
  <si>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</si>
  <si>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</si>
  <si>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</si>
  <si>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</si>
  <si>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</si>
  <si>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</si>
  <si>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</si>
  <si>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</si>
  <si>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</si>
  <si>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</si>
  <si>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</si>
  <si>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</si>
  <si>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</si>
  <si>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</si>
  <si>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</si>
  <si>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</si>
  <si>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</si>
  <si>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</si>
  <si>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</si>
  <si>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</si>
  <si>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</si>
  <si>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</si>
  <si>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</si>
  <si>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</si>
  <si>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</si>
  <si>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</si>
  <si>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</si>
  <si>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</si>
  <si>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</si>
  <si>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</si>
  <si>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</si>
  <si>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</si>
  <si>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</si>
  <si>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</si>
  <si>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</si>
  <si>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</si>
  <si>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</si>
  <si>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</si>
  <si>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</si>
  <si>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</si>
  <si>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</si>
  <si>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</si>
  <si>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</si>
  <si>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</si>
  <si>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</si>
  <si>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</si>
  <si>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</si>
  <si>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</si>
  <si>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</si>
  <si>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</si>
  <si>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</si>
  <si>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</si>
  <si>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</si>
  <si>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</si>
  <si>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</si>
  <si>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</si>
  <si>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</si>
  <si>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</si>
  <si>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</si>
  <si>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</si>
  <si>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</si>
  <si>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</si>
  <si>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</si>
  <si>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</si>
  <si>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</si>
  <si>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</si>
  <si>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</si>
  <si>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</si>
  <si>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</si>
  <si>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</si>
  <si>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</si>
  <si>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</si>
  <si>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</si>
  <si>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</si>
  <si>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</si>
  <si>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</si>
  <si>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</si>
  <si>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</si>
  <si>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</si>
  <si>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</si>
  <si>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</si>
  <si>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</si>
  <si>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</si>
  <si>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</si>
  <si>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</si>
  <si>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</si>
  <si>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</si>
  <si>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</si>
  <si>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</si>
  <si>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</si>
  <si>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</si>
  <si>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</si>
  <si>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</si>
  <si>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</si>
  <si>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</si>
  <si>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</si>
  <si>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</si>
  <si>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</si>
  <si>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</si>
  <si>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</si>
  <si>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</si>
  <si>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</si>
  <si>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</si>
  <si>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</si>
  <si>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</si>
  <si>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</si>
  <si>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</si>
  <si>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</si>
  <si>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</si>
  <si>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</si>
  <si>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</si>
  <si>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</si>
  <si>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</si>
  <si>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</si>
  <si>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</si>
  <si>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</si>
  <si>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</si>
  <si>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</si>
  <si>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</si>
  <si>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</si>
  <si>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</si>
  <si>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</si>
  <si>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</si>
  <si>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</si>
  <si>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</si>
  <si>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</si>
  <si>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</si>
  <si>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</si>
  <si>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</si>
  <si>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</si>
  <si>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</si>
  <si>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</si>
  <si>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</si>
  <si>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</si>
  <si>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</si>
  <si>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</si>
  <si>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</si>
  <si>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</si>
  <si>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</si>
  <si>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</si>
  <si>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</si>
  <si>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</si>
  <si>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</si>
  <si>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</si>
  <si>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</si>
  <si>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</si>
  <si>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</si>
  <si>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</si>
  <si>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</si>
  <si>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</si>
  <si>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</si>
  <si>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</si>
  <si>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</si>
  <si>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</si>
  <si>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</si>
  <si>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</si>
  <si>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</si>
  <si>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</si>
  <si>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</si>
  <si>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</si>
  <si>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</si>
  <si>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</si>
  <si>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</si>
  <si>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</si>
  <si>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</si>
  <si>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</si>
  <si>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</si>
  <si>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</si>
  <si>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</si>
  <si>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</si>
  <si>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</si>
  <si>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</si>
  <si>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</si>
  <si>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</si>
  <si>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</si>
  <si>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</si>
  <si>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</si>
  <si>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</si>
  <si>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</si>
  <si>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</si>
  <si>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</si>
  <si>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</si>
  <si>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</si>
  <si>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</si>
  <si>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</si>
  <si>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</si>
  <si>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</si>
  <si>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</si>
  <si>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</si>
  <si>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</si>
  <si>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</si>
  <si>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</si>
  <si>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</si>
  <si>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</si>
  <si>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</si>
  <si>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</si>
  <si>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</si>
  <si>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</si>
  <si>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</si>
  <si>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</si>
  <si>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</si>
  <si>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</si>
  <si>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</si>
  <si>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</si>
  <si>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</si>
  <si>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</si>
  <si>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</si>
  <si>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</si>
  <si>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</si>
  <si>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</si>
  <si>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</si>
  <si>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</si>
  <si>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</si>
  <si>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</si>
  <si>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</si>
  <si>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</si>
  <si>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</si>
  <si>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</si>
  <si>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</si>
  <si>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</si>
  <si>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</si>
  <si>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</si>
  <si>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</si>
  <si>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</si>
  <si>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</si>
  <si>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</si>
  <si>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</si>
  <si>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</si>
  <si>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</si>
  <si>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</si>
  <si>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</si>
  <si>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</si>
  <si>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</si>
  <si>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</si>
  <si>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</si>
  <si>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</si>
  <si>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</si>
  <si>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</si>
  <si>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</si>
  <si>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</si>
  <si>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</si>
  <si>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</si>
  <si>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</si>
  <si>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</si>
  <si>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</si>
  <si>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</si>
  <si>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</si>
  <si>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</si>
  <si>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</si>
  <si>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</si>
  <si>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</si>
  <si>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</si>
  <si>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</si>
  <si>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</si>
  <si>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</si>
  <si>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</si>
  <si>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</si>
  <si>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</si>
  <si>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</si>
  <si>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</si>
  <si>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</si>
  <si>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</si>
  <si>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</si>
  <si>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</si>
  <si>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</si>
  <si>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</si>
  <si>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</si>
  <si>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</si>
  <si>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</si>
  <si>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</si>
  <si>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</si>
  <si>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</si>
  <si>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</si>
  <si>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</si>
  <si>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</si>
  <si>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</si>
  <si>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</si>
  <si>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</si>
  <si>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</si>
  <si>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</si>
  <si>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</si>
  <si>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</si>
  <si>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</si>
  <si>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</si>
  <si>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</si>
  <si>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</si>
  <si>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</si>
  <si>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</si>
  <si>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</si>
  <si>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</si>
  <si>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</si>
  <si>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</si>
  <si>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</si>
  <si>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</si>
  <si>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</si>
  <si>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</si>
  <si>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</si>
  <si>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</si>
  <si>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</si>
  <si>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</si>
  <si>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</si>
  <si>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</si>
  <si>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</si>
  <si>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</si>
  <si>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</si>
  <si>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</si>
  <si>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</si>
  <si>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</si>
  <si>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</si>
  <si>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</si>
  <si>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</si>
  <si>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</si>
  <si>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</si>
  <si>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</si>
  <si>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</si>
  <si>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</si>
  <si>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</si>
  <si>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</si>
  <si>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</si>
  <si>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</si>
  <si>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</si>
  <si>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</si>
  <si>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</si>
  <si>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</si>
  <si>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</si>
  <si>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</si>
  <si>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</si>
  <si>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</si>
  <si>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</si>
  <si>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</si>
  <si>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</si>
  <si>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</si>
  <si>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</si>
  <si>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</si>
  <si>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</si>
  <si>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</si>
  <si>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</si>
  <si>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</si>
  <si>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</si>
  <si>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</si>
  <si>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</si>
  <si>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</si>
  <si>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</si>
  <si>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</si>
  <si>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</si>
  <si>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</si>
  <si>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</si>
  <si>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</si>
  <si>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</si>
  <si>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</si>
  <si>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</si>
  <si>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</si>
  <si>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</si>
  <si>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</si>
  <si>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</si>
  <si>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</si>
  <si>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</si>
  <si>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</si>
  <si>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</si>
  <si>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</si>
  <si>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</si>
  <si>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</si>
  <si>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</si>
  <si>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</si>
  <si>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</si>
  <si>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</si>
  <si>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</si>
  <si>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</si>
  <si>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</si>
  <si>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</si>
  <si>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</si>
  <si>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</si>
  <si>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</si>
  <si>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</si>
  <si>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</si>
  <si>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</si>
  <si>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</si>
  <si>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</si>
  <si>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</si>
  <si>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</si>
  <si>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</si>
  <si>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</si>
  <si>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</si>
  <si>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</si>
  <si>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</si>
  <si>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</si>
  <si>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</si>
  <si>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</si>
  <si>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</si>
  <si>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</si>
  <si>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</si>
  <si>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</si>
  <si>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</si>
  <si>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</si>
  <si>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</si>
  <si>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</si>
  <si>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</si>
  <si>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</si>
  <si>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</si>
  <si>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</si>
  <si>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</si>
  <si>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</si>
  <si>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</si>
  <si>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</si>
  <si>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</si>
  <si>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</si>
  <si>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</si>
  <si>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</si>
  <si>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</si>
  <si>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</si>
  <si>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</si>
  <si>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</si>
  <si>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</si>
  <si>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</si>
  <si>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</si>
  <si>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</si>
  <si>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</si>
  <si>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</si>
  <si>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</si>
  <si>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</si>
  <si>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</si>
  <si>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</si>
  <si>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</si>
  <si>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</si>
  <si>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</si>
  <si>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</si>
  <si>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</si>
  <si>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</si>
  <si>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</si>
  <si>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</si>
  <si>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</si>
  <si>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</si>
  <si>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</si>
  <si>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</si>
  <si>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</si>
  <si>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</si>
  <si>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</si>
  <si>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</si>
  <si>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</si>
  <si>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</si>
  <si>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</si>
  <si>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</si>
  <si>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</si>
  <si>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</si>
  <si>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</si>
  <si>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</si>
  <si>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</si>
  <si>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</si>
  <si>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</si>
  <si>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</si>
  <si>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</si>
  <si>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</si>
  <si>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</si>
  <si>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</si>
  <si>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</si>
  <si>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</si>
  <si>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</si>
  <si>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</si>
  <si>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</si>
  <si>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</si>
  <si>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</si>
  <si>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</si>
  <si>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</si>
  <si>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</si>
  <si>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</si>
  <si>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</si>
  <si>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</si>
  <si>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</si>
  <si>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</si>
  <si>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</si>
  <si>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</si>
  <si>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</si>
  <si>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</si>
  <si>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</si>
  <si>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</si>
  <si>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</si>
  <si>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</si>
  <si>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</si>
  <si>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</si>
  <si>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</si>
  <si>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</si>
  <si>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</si>
  <si>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</si>
  <si>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</si>
  <si>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</si>
  <si>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</si>
  <si>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</si>
  <si>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</si>
  <si>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</si>
  <si>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</si>
  <si>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</si>
  <si>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</si>
  <si>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</si>
  <si>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</si>
  <si>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</si>
  <si>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</si>
  <si>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</si>
  <si>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</si>
  <si>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</si>
  <si>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</si>
  <si>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</si>
  <si>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</si>
  <si>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</si>
  <si>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</si>
  <si>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</si>
  <si>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</si>
  <si>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</si>
  <si>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</si>
  <si>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</si>
  <si>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</si>
  <si>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</si>
  <si>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</si>
  <si>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</si>
  <si>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</si>
  <si>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</si>
  <si>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</si>
  <si>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</si>
  <si>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</si>
  <si>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</si>
  <si>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</si>
  <si>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</si>
  <si>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</si>
  <si>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</si>
  <si>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</si>
  <si>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</si>
  <si>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</si>
  <si>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</si>
  <si>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</si>
  <si>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</si>
  <si>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</si>
  <si>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</si>
  <si>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</si>
  <si>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</si>
  <si>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</si>
  <si>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</si>
  <si>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</si>
  <si>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</si>
  <si>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</si>
  <si>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</si>
  <si>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</si>
  <si>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</si>
  <si>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</si>
  <si>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</si>
  <si>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</si>
  <si>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</si>
  <si>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</si>
  <si>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</si>
  <si>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</si>
  <si>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</si>
  <si>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</si>
  <si>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</si>
  <si>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</si>
  <si>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</si>
  <si>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</si>
  <si>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</si>
  <si>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</si>
  <si>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</si>
  <si>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</si>
  <si>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</si>
  <si>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</si>
  <si>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</si>
  <si>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</si>
  <si>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</si>
  <si>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</si>
  <si>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</si>
  <si>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</si>
  <si>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</si>
  <si>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</si>
  <si>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</si>
  <si>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</si>
  <si>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</si>
  <si>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</si>
  <si>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</si>
  <si>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</si>
  <si>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</si>
  <si>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</si>
  <si>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</si>
  <si>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</si>
  <si>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</si>
  <si>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</si>
  <si>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</si>
  <si>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</si>
  <si>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</si>
  <si>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</si>
  <si>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</si>
  <si>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</si>
  <si>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</si>
  <si>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</si>
  <si>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</si>
  <si>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</si>
  <si>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</si>
  <si>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</si>
  <si>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</si>
  <si>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</si>
  <si>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</si>
  <si>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</si>
  <si>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</si>
  <si>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</si>
  <si>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</si>
  <si>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</si>
  <si>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</si>
  <si>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</si>
  <si>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</si>
  <si>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</si>
  <si>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</si>
  <si>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</si>
  <si>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</si>
  <si>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</si>
  <si>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</si>
  <si>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</si>
  <si>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</si>
  <si>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</si>
  <si>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</si>
  <si>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</si>
  <si>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</si>
  <si>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</si>
  <si>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</si>
  <si>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</si>
  <si>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</si>
  <si>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</si>
  <si>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</si>
  <si>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</si>
  <si>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</si>
  <si>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</si>
  <si>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</si>
  <si>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</si>
  <si>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</si>
  <si>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</si>
  <si>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</si>
  <si>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</si>
  <si>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</si>
  <si>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</si>
  <si>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</si>
  <si>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</si>
  <si>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</si>
  <si>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</si>
  <si>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</si>
  <si>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</si>
  <si>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</si>
  <si>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</si>
  <si>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</si>
  <si>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</si>
  <si>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</si>
  <si>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</si>
  <si>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</si>
  <si>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</si>
  <si>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</si>
  <si>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</si>
  <si>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</si>
  <si>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</si>
  <si>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</si>
  <si>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</si>
  <si>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</si>
  <si>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</si>
  <si>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</si>
  <si>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</si>
  <si>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</si>
  <si>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</si>
  <si>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</si>
  <si>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</si>
  <si>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</si>
  <si>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</si>
  <si>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</si>
  <si>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</si>
  <si>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</si>
  <si>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</si>
  <si>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</si>
  <si>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</si>
  <si>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</si>
  <si>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</si>
  <si>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</si>
  <si>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</si>
  <si>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</si>
  <si>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</si>
  <si>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</si>
  <si>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</si>
  <si>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</si>
  <si>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</si>
  <si>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</si>
  <si>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</si>
  <si>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</si>
  <si>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</si>
  <si>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</si>
  <si>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</si>
  <si>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</si>
  <si>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</si>
  <si>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</si>
  <si>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</si>
  <si>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</si>
  <si>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</si>
  <si>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</si>
  <si>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</si>
  <si>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</si>
  <si>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</si>
  <si>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</si>
  <si>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</si>
  <si>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</si>
  <si>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</si>
  <si>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</si>
  <si>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</si>
  <si>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</si>
  <si>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</si>
  <si>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</si>
  <si>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</si>
  <si>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</si>
  <si>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</si>
  <si>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</si>
  <si>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</si>
  <si>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</si>
  <si>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</si>
  <si>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</si>
  <si>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</si>
  <si>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</si>
  <si>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</si>
  <si>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</si>
  <si>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</si>
  <si>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</si>
  <si>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</si>
  <si>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</si>
  <si>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</si>
  <si>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</si>
  <si>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</si>
  <si>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</si>
  <si>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</si>
  <si>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</si>
  <si>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</si>
  <si>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</si>
  <si>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</si>
  <si>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</si>
  <si>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</si>
  <si>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</si>
  <si>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</si>
  <si>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</si>
  <si>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</si>
  <si>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</si>
  <si>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</si>
  <si>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</si>
  <si>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</si>
  <si>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</si>
  <si>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</si>
  <si>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</si>
  <si>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</si>
  <si>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</si>
  <si>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</si>
  <si>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</si>
  <si>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</si>
  <si>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</si>
  <si>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</si>
  <si>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</si>
  <si>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</si>
  <si>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</si>
  <si>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</si>
  <si>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</si>
  <si>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</si>
  <si>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</si>
  <si>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</si>
  <si>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</si>
  <si>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</si>
  <si>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</si>
  <si>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</si>
  <si>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</si>
  <si>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</si>
  <si>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</si>
  <si>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</si>
  <si>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</si>
  <si>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</si>
  <si>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</si>
  <si>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</si>
  <si>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</si>
  <si>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</si>
  <si>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</si>
  <si>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</si>
  <si>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</si>
  <si>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</si>
  <si>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</si>
  <si>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</si>
  <si>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</si>
  <si>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</si>
  <si>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</si>
  <si>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</si>
  <si>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</si>
  <si>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</si>
  <si>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</si>
  <si>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</si>
  <si>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</si>
  <si>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</si>
  <si>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</si>
  <si>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</si>
  <si>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</si>
  <si>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</si>
  <si>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</si>
  <si>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</si>
  <si>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</si>
  <si>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</si>
  <si>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</si>
  <si>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</si>
  <si>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</si>
  <si>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</si>
  <si>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</si>
  <si>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</si>
  <si>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</si>
  <si>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</si>
  <si>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</si>
  <si>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</si>
  <si>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</si>
  <si>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</si>
  <si>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</si>
  <si>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</si>
  <si>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</si>
  <si>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</si>
  <si>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</si>
  <si>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</si>
  <si>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</si>
  <si>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</si>
  <si>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</si>
  <si>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</si>
  <si>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</si>
  <si>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</si>
  <si>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</si>
  <si>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</si>
  <si>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</si>
  <si>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</si>
  <si>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</si>
  <si>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</si>
  <si>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</si>
  <si>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</si>
  <si>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</si>
  <si>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</si>
  <si>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</si>
  <si>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</si>
  <si>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</si>
  <si>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</si>
  <si>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</si>
  <si>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</si>
  <si>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</si>
  <si>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</si>
  <si>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</si>
  <si>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</si>
  <si>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</si>
  <si>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</si>
  <si>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</si>
  <si>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</si>
  <si>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</si>
  <si>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</si>
  <si>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</si>
  <si>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</si>
  <si>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</si>
  <si>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</si>
  <si>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</si>
  <si>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</si>
  <si>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</si>
  <si>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</si>
  <si>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</si>
  <si>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</si>
  <si>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</si>
  <si>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</si>
  <si>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</si>
  <si>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</si>
  <si>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</si>
  <si>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</si>
  <si>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</si>
  <si>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</si>
  <si>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</si>
  <si>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</si>
  <si>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</si>
  <si>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</si>
  <si>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</si>
  <si>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</si>
  <si>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</si>
  <si>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</si>
  <si>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</si>
  <si>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</si>
  <si>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</si>
  <si>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</si>
  <si>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</si>
  <si>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</si>
  <si>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</si>
  <si>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</si>
  <si>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</si>
  <si>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</si>
  <si>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</si>
  <si>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</si>
  <si>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</si>
  <si>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</si>
  <si>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</si>
  <si>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</si>
  <si>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</si>
  <si>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</si>
  <si>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</si>
  <si>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</si>
  <si>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</si>
  <si>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</si>
  <si>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</si>
  <si>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</si>
  <si>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</si>
  <si>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</si>
  <si>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</si>
  <si>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</si>
  <si>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</si>
  <si>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</si>
  <si>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</si>
  <si>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</si>
  <si>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</si>
  <si>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</si>
  <si>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</si>
  <si>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</si>
  <si>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</si>
  <si>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</si>
  <si>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</si>
  <si>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</si>
  <si>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</si>
  <si>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</si>
  <si>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</si>
  <si>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</si>
  <si>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</si>
  <si>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</si>
  <si>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</si>
  <si>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</si>
  <si>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</si>
  <si>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</si>
  <si>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</si>
  <si>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</si>
  <si>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</si>
  <si>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</si>
  <si>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</si>
  <si>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</si>
  <si>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</si>
  <si>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</si>
  <si>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</si>
  <si>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</si>
  <si>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</si>
  <si>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</si>
  <si>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</si>
  <si>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</si>
  <si>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</si>
  <si>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</si>
  <si>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</si>
  <si>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</si>
  <si>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</si>
  <si>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</si>
  <si>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</si>
  <si>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</si>
  <si>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</si>
  <si>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</si>
  <si>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</si>
  <si>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</si>
  <si>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</si>
  <si>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</si>
  <si>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</si>
  <si>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</si>
  <si>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</si>
  <si>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</si>
  <si>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</si>
  <si>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</si>
  <si>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</si>
  <si>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</si>
  <si>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</si>
  <si>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</si>
  <si>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</si>
  <si>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</si>
  <si>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</si>
  <si>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</si>
  <si>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</si>
  <si>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</si>
  <si>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</si>
  <si>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</si>
  <si>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</si>
  <si>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</si>
  <si>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</si>
  <si>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</si>
  <si>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</si>
  <si>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</si>
  <si>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</si>
  <si>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</si>
  <si>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</si>
  <si>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</si>
  <si>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</si>
  <si>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</si>
  <si>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</si>
  <si>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</si>
  <si>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</si>
  <si>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</si>
  <si>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</si>
  <si>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</si>
  <si>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</si>
  <si>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</si>
  <si>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</si>
  <si>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</si>
  <si>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</si>
  <si>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</si>
  <si>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</si>
  <si>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</si>
  <si>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</si>
  <si>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</si>
  <si>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</si>
  <si>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</si>
  <si>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</si>
  <si>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</si>
  <si>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</si>
  <si>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</si>
  <si>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</si>
  <si>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</si>
  <si>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</si>
  <si>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</si>
  <si>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</si>
  <si>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</si>
  <si>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</si>
  <si>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</si>
  <si>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</si>
  <si>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</si>
  <si>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</si>
  <si>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</si>
  <si>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</si>
  <si>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</si>
  <si>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</si>
  <si>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</si>
  <si>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</si>
  <si>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</si>
  <si>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</si>
  <si>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</si>
  <si>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</si>
  <si>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</si>
  <si>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</si>
  <si>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</si>
  <si>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</si>
  <si>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</si>
  <si>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</si>
  <si>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</si>
  <si>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</si>
  <si>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</si>
  <si>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</si>
  <si>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</si>
  <si>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</si>
  <si>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</si>
  <si>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</si>
  <si>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</si>
  <si>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</si>
  <si>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</si>
  <si>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</si>
  <si>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</si>
  <si>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</si>
  <si>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</si>
  <si>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</si>
  <si>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</si>
  <si>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</si>
  <si>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</si>
  <si>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</si>
  <si>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</si>
  <si>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</si>
  <si>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</si>
  <si>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</si>
  <si>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</si>
  <si>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</si>
  <si>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</si>
  <si>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</si>
  <si>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</si>
  <si>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</si>
  <si>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</si>
  <si>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</si>
  <si>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</si>
  <si>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</si>
  <si>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</si>
  <si>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</si>
  <si>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</si>
  <si>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</si>
  <si>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</si>
  <si>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</si>
  <si>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</si>
  <si>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</si>
  <si>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</si>
  <si>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</si>
  <si>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</si>
  <si>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</si>
  <si>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</si>
  <si>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</si>
  <si>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</si>
  <si>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</si>
  <si>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</si>
  <si>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</si>
  <si>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</si>
  <si>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</si>
  <si>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</si>
  <si>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</si>
  <si>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</si>
  <si>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</si>
  <si>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</si>
  <si>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</si>
  <si>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</si>
  <si>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</si>
  <si>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</si>
  <si>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</si>
  <si>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</si>
  <si>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</si>
  <si>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</si>
  <si>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</si>
  <si>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</si>
  <si>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</si>
  <si>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</si>
  <si>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</si>
  <si>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</si>
  <si>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</si>
  <si>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</si>
  <si>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</si>
  <si>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</si>
  <si>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</si>
  <si>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</si>
  <si>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</si>
  <si>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</si>
  <si>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</si>
  <si>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</si>
  <si>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</si>
  <si>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</si>
  <si>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</si>
  <si>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</si>
  <si>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</si>
  <si>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</si>
  <si>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</si>
  <si>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</si>
  <si>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</si>
  <si>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</si>
  <si>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</si>
  <si>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</si>
  <si>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</si>
  <si>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</si>
  <si>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</si>
  <si>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</si>
  <si>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</si>
  <si>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</si>
  <si>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</si>
  <si>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</si>
  <si>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</si>
  <si>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</si>
  <si>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</si>
  <si>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</si>
  <si>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</si>
  <si>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</si>
  <si>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</si>
  <si>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</si>
  <si>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</si>
  <si>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</si>
  <si>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</si>
  <si>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</si>
  <si>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</si>
  <si>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</si>
  <si>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</si>
  <si>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</si>
  <si>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</si>
  <si>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</si>
  <si>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</si>
  <si>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</si>
  <si>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</si>
  <si>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</si>
  <si>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</si>
  <si>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</si>
  <si>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</si>
  <si>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</si>
  <si>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</si>
  <si>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</si>
  <si>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</si>
  <si>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</si>
  <si>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</si>
  <si>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</si>
  <si>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</si>
  <si>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</si>
  <si>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</si>
  <si>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</si>
  <si>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</si>
  <si>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</si>
  <si>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</si>
  <si>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</si>
  <si>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</si>
  <si>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</si>
  <si>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</si>
  <si>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</si>
  <si>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</si>
  <si>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</si>
  <si>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</si>
  <si>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</si>
  <si>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</si>
  <si>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</si>
  <si>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</si>
  <si>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</si>
  <si>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</si>
  <si>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</si>
  <si>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</si>
  <si>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</si>
  <si>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</si>
  <si>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</si>
  <si>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</si>
  <si>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</si>
  <si>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</si>
  <si>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</si>
  <si>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</si>
  <si>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</si>
  <si>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</si>
  <si>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</si>
  <si>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</si>
  <si>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</si>
  <si>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</si>
  <si>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</si>
  <si>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</si>
  <si>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</si>
  <si>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</si>
  <si>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</si>
  <si>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</si>
  <si>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</si>
  <si>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</si>
  <si>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</si>
  <si>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</si>
  <si>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</si>
  <si>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</si>
  <si>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</si>
  <si>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</si>
  <si>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</si>
  <si>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</si>
  <si>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</si>
  <si>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</si>
  <si>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</si>
  <si>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</si>
  <si>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</si>
  <si>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</si>
  <si>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</si>
  <si>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</si>
  <si>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</si>
  <si>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</si>
  <si>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</si>
  <si>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</si>
  <si>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</si>
  <si>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</si>
  <si>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</si>
  <si>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</si>
  <si>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</si>
  <si>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</si>
  <si>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</si>
  <si>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</si>
  <si>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</si>
  <si>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</si>
  <si>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</si>
  <si>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</si>
  <si>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</si>
  <si>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</si>
  <si>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</si>
  <si>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</si>
  <si>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</si>
  <si>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</si>
  <si>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</si>
  <si>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</si>
  <si>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</si>
  <si>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</si>
  <si>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</si>
  <si>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</si>
  <si>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</si>
  <si>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</si>
  <si>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</si>
  <si>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</si>
  <si>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</si>
  <si>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</si>
  <si>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</si>
  <si>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</si>
  <si>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</si>
  <si>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</si>
  <si>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</si>
  <si>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</si>
  <si>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</si>
  <si>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</si>
  <si>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</si>
  <si>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</si>
  <si>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</si>
  <si>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</si>
  <si>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</si>
  <si>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</si>
  <si>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</si>
  <si>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</si>
  <si>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</si>
  <si>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</si>
  <si>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</si>
  <si>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</si>
  <si>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</si>
  <si>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</si>
  <si>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</si>
  <si>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</si>
  <si>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</si>
  <si>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</si>
  <si>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</si>
  <si>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</si>
  <si>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</si>
  <si>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</si>
  <si>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</si>
  <si>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</si>
  <si>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</si>
  <si>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</si>
  <si>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</si>
  <si>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</si>
  <si>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</si>
  <si>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</si>
  <si>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</si>
  <si>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</si>
  <si>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</si>
  <si>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</si>
  <si>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</si>
  <si>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</si>
  <si>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</si>
  <si>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</si>
  <si>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</si>
  <si>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</si>
  <si>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</si>
  <si>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</si>
  <si>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</si>
  <si>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</si>
  <si>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</si>
  <si>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</si>
  <si>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</si>
  <si>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</si>
  <si>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</si>
  <si>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</si>
  <si>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</si>
  <si>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</si>
  <si>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</si>
  <si>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</si>
  <si>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</si>
  <si>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</si>
  <si>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</si>
  <si>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</si>
  <si>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</si>
  <si>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</si>
  <si>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</si>
  <si>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</si>
  <si>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</si>
  <si>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</si>
  <si>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</si>
  <si>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</si>
  <si>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</si>
  <si>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</si>
  <si>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</si>
  <si>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</si>
  <si>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</si>
  <si>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</si>
  <si>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</si>
  <si>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</si>
  <si>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</si>
  <si>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</si>
  <si>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</si>
  <si>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</si>
  <si>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</si>
  <si>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</si>
  <si>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</si>
  <si>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</si>
  <si>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</si>
  <si>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</si>
  <si>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</si>
  <si>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</si>
  <si>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</si>
  <si>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</si>
  <si>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</si>
  <si>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</si>
  <si>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</si>
  <si>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</si>
  <si>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</si>
  <si>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</si>
  <si>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</si>
  <si>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</si>
  <si>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</si>
  <si>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</si>
  <si>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</si>
  <si>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</si>
  <si>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</si>
  <si>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</si>
  <si>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</si>
  <si>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</si>
  <si>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</si>
  <si>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</si>
  <si>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</si>
  <si>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</si>
  <si>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</si>
  <si>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</si>
  <si>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</si>
  <si>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</si>
  <si>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</si>
  <si>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</si>
  <si>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</si>
  <si>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</si>
  <si>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</si>
  <si>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</si>
  <si>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</si>
  <si>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</si>
  <si>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</si>
  <si>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</si>
  <si>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</si>
  <si>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</si>
  <si>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</si>
  <si>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</si>
  <si>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</si>
  <si>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</si>
  <si>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</si>
  <si>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</si>
  <si>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</si>
  <si>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</si>
  <si>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</si>
  <si>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</si>
  <si>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</si>
  <si>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</si>
  <si>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</si>
  <si>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</si>
  <si>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</si>
  <si>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</si>
  <si>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</si>
  <si>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</si>
  <si>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</si>
  <si>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</si>
  <si>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</si>
  <si>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</si>
  <si>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</si>
  <si>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</si>
  <si>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</si>
  <si>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</si>
  <si>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</si>
  <si>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</si>
  <si>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</si>
  <si>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</si>
  <si>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</si>
  <si>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</si>
  <si>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</si>
  <si>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</si>
  <si>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</si>
  <si>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</si>
  <si>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</si>
  <si>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</si>
  <si>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</si>
  <si>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</si>
  <si>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</si>
  <si>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</si>
  <si>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</si>
  <si>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</si>
  <si>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</si>
  <si>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</si>
  <si>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</si>
  <si>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</si>
  <si>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</si>
  <si>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</si>
  <si>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</si>
  <si>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</si>
  <si>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</si>
  <si>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</si>
  <si>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</si>
  <si>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</si>
  <si>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</si>
  <si>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</si>
  <si>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</si>
  <si>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</si>
  <si>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</si>
  <si>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</si>
  <si>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</si>
  <si>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</si>
  <si>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</si>
  <si>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</si>
  <si>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</si>
  <si>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</si>
  <si>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</si>
  <si>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</si>
  <si>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</si>
  <si>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</si>
  <si>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</si>
  <si>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</si>
  <si>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</si>
  <si>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</si>
  <si>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</si>
  <si>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</si>
  <si>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</si>
  <si>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</si>
  <si>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</si>
  <si>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</si>
  <si>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</si>
  <si>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</si>
  <si>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</si>
  <si>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</si>
  <si>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</si>
  <si>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</si>
  <si>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</si>
  <si>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</si>
  <si>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</si>
  <si>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</si>
  <si>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</si>
  <si>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</si>
  <si>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</si>
  <si>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</si>
  <si>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</si>
  <si>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</si>
  <si>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</si>
  <si>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</si>
  <si>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</si>
  <si>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</si>
  <si>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</si>
  <si>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</si>
  <si>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</si>
  <si>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</si>
  <si>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</si>
  <si>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</si>
  <si>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</si>
  <si>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</si>
  <si>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</si>
  <si>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</si>
  <si>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</si>
  <si>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</si>
  <si>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</si>
  <si>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</si>
  <si>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</si>
  <si>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</si>
  <si>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</si>
  <si>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</si>
  <si>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</si>
  <si>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</si>
  <si>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</si>
  <si>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</si>
  <si>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</si>
  <si>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</si>
  <si>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</si>
  <si>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</si>
  <si>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</si>
  <si>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</si>
  <si>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</si>
  <si>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</si>
  <si>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</si>
  <si>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</si>
  <si>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</si>
  <si>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</si>
  <si>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</si>
  <si>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</si>
  <si>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</si>
  <si>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</si>
  <si>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</si>
  <si>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</si>
  <si>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</si>
  <si>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</si>
  <si>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</si>
  <si>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</si>
  <si>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</si>
  <si>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</si>
  <si>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</si>
  <si>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</si>
  <si>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</si>
  <si>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</si>
  <si>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</si>
  <si>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</si>
  <si>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</si>
  <si>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</si>
  <si>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</si>
  <si>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</si>
  <si>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</si>
  <si>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</si>
  <si>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</si>
  <si>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</si>
  <si>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</si>
  <si>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</si>
  <si>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</si>
  <si>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</si>
  <si>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</si>
  <si>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</si>
  <si>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</si>
  <si>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</si>
  <si>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</si>
  <si>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</si>
  <si>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</si>
  <si>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</si>
  <si>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</si>
  <si>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</si>
  <si>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</si>
  <si>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</si>
  <si>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</si>
  <si>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</si>
  <si>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</si>
  <si>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</si>
  <si>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</si>
  <si>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</si>
  <si>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</si>
  <si>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</si>
  <si>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</si>
  <si>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</si>
  <si>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</si>
  <si>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</si>
  <si>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</si>
  <si>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</si>
  <si>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</si>
  <si>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</si>
  <si>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</si>
  <si>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</si>
  <si>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</si>
  <si>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</si>
  <si>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</si>
  <si>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</si>
  <si>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</si>
  <si>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</si>
  <si>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</si>
  <si>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</si>
  <si>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</si>
  <si>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</si>
  <si>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</si>
  <si>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</si>
  <si>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</si>
  <si>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</si>
  <si>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</si>
  <si>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</si>
  <si>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</si>
  <si>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</si>
  <si>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</si>
  <si>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</si>
  <si>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</si>
  <si>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</si>
  <si>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</si>
  <si>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</si>
  <si>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</si>
  <si>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</si>
  <si>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</si>
  <si>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</si>
  <si>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</si>
  <si>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</si>
  <si>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</si>
  <si>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</si>
  <si>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</si>
  <si>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</si>
  <si>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</si>
  <si>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</si>
  <si>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</si>
  <si>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</si>
  <si>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</si>
  <si>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</si>
  <si>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</si>
  <si>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</si>
  <si>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</si>
  <si>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</si>
  <si>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</si>
  <si>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</si>
  <si>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</si>
  <si>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</si>
  <si>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</si>
  <si>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</si>
  <si>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</si>
  <si>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</si>
  <si>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</si>
  <si>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</si>
  <si>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</si>
  <si>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</si>
  <si>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</si>
  <si>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</si>
  <si>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</si>
  <si>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</si>
  <si>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</si>
  <si>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</si>
  <si>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</si>
  <si>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</si>
  <si>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</si>
  <si>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</si>
  <si>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</si>
  <si>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</si>
  <si>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</si>
  <si>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</si>
  <si>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</si>
  <si>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</si>
  <si>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</si>
  <si>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</si>
  <si>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</si>
  <si>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</si>
  <si>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</si>
  <si>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</si>
  <si>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</si>
  <si>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</si>
  <si>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</si>
  <si>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</si>
  <si>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</si>
  <si>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</si>
  <si>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</si>
  <si>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</si>
  <si>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</si>
  <si>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</si>
  <si>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</si>
  <si>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</si>
  <si>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</si>
  <si>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</si>
  <si>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</si>
  <si>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</si>
  <si>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</si>
  <si>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</si>
  <si>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</si>
  <si>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</si>
  <si>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</si>
  <si>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</si>
  <si>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</si>
  <si>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</si>
  <si>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</si>
  <si>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</si>
  <si>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</si>
  <si>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</si>
  <si>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</si>
  <si>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</si>
  <si>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</si>
  <si>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</si>
  <si>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</si>
  <si>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</si>
  <si>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</si>
  <si>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</si>
  <si>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</si>
  <si>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</si>
  <si>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</si>
  <si>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</si>
  <si>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</si>
  <si>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</si>
  <si>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</si>
  <si>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</si>
  <si>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</si>
  <si>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</si>
  <si>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</si>
  <si>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</si>
  <si>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</si>
  <si>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</si>
  <si>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</si>
  <si>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</si>
  <si>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</si>
  <si>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</si>
  <si>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</si>
  <si>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</si>
  <si>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</si>
  <si>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</si>
  <si>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</si>
  <si>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</si>
  <si>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</si>
  <si>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</si>
  <si>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</si>
  <si>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</si>
  <si>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</si>
  <si>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</si>
  <si>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</si>
  <si>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</si>
  <si>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</si>
  <si>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</si>
  <si>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</si>
  <si>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</si>
  <si>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</si>
  <si>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</si>
  <si>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</si>
  <si>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</si>
  <si>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</si>
  <si>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</si>
  <si>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</si>
  <si>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</si>
  <si>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</si>
  <si>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</si>
  <si>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</si>
  <si>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</si>
  <si>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</si>
  <si>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</si>
  <si>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</si>
  <si>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</si>
  <si>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</si>
  <si>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</si>
  <si>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</si>
  <si>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</si>
  <si>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</si>
  <si>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</si>
  <si>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</si>
  <si>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</si>
  <si>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</si>
  <si>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</si>
  <si>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</si>
  <si>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</si>
  <si>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</si>
  <si>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</si>
  <si>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</si>
  <si>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</si>
  <si>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</si>
  <si>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</si>
  <si>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</si>
  <si>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</si>
  <si>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</si>
  <si>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</si>
  <si>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</si>
  <si>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</si>
  <si>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</si>
  <si>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</si>
  <si>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</si>
  <si>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</si>
  <si>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</si>
  <si>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</si>
  <si>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</si>
  <si>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</si>
  <si>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</si>
  <si>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</si>
  <si>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</si>
  <si>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</si>
  <si>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</si>
  <si>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</si>
  <si>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</si>
  <si>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</si>
  <si>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</si>
  <si>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</si>
  <si>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</si>
  <si>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</si>
  <si>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</si>
  <si>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</si>
  <si>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</si>
  <si>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</si>
  <si>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</si>
  <si>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</si>
  <si>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</si>
  <si>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</si>
  <si>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</si>
  <si>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</si>
  <si>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</si>
  <si>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</si>
  <si>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</si>
  <si>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</si>
  <si>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</si>
  <si>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</si>
  <si>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</si>
  <si>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</si>
  <si>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</si>
  <si>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</si>
  <si>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</si>
  <si>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</si>
  <si>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</si>
  <si>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</si>
  <si>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</si>
  <si>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</si>
  <si>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</si>
  <si>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</si>
  <si>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</si>
  <si>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</si>
  <si>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</si>
  <si>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</si>
  <si>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</si>
  <si>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</si>
  <si>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</si>
  <si>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</si>
  <si>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</si>
  <si>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</si>
  <si>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</si>
  <si>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</si>
  <si>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</si>
  <si>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</si>
  <si>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</si>
  <si>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</si>
  <si>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</si>
  <si>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</si>
  <si>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</si>
  <si>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</si>
  <si>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</si>
  <si>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</si>
  <si>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</si>
  <si>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</si>
  <si>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</si>
  <si>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</si>
  <si>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</si>
  <si>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</si>
  <si>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</si>
  <si>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</si>
  <si>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</si>
  <si>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</si>
  <si>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</si>
  <si>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</si>
  <si>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</si>
  <si>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</si>
  <si>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</si>
  <si>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</si>
  <si>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</si>
  <si>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</si>
  <si>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</si>
  <si>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</si>
  <si>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</si>
  <si>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</si>
  <si>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</si>
  <si>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</si>
  <si>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</si>
  <si>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</si>
  <si>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</si>
  <si>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</si>
  <si>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</si>
  <si>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</si>
  <si>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</si>
  <si>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</si>
  <si>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</si>
  <si>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</si>
  <si>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</si>
  <si>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</si>
  <si>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</si>
  <si>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</si>
  <si>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</si>
  <si>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</si>
  <si>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</si>
  <si>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</si>
  <si>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</si>
  <si>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</si>
  <si>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</si>
  <si>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</si>
  <si>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</si>
  <si>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</si>
  <si>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</si>
  <si>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</si>
  <si>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</si>
  <si>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</si>
  <si>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</si>
  <si>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</si>
  <si>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</si>
  <si>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</si>
  <si>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</si>
  <si>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</si>
  <si>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</si>
  <si>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</si>
  <si>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</si>
  <si>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</si>
  <si>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</si>
  <si>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</si>
  <si>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</si>
  <si>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</si>
  <si>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</si>
  <si>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</si>
  <si>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</si>
  <si>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</si>
  <si>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</si>
  <si>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</si>
  <si>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</si>
  <si>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</si>
  <si>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</si>
  <si>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</si>
  <si>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</si>
  <si>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</si>
  <si>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</si>
  <si>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</si>
  <si>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</si>
  <si>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</si>
  <si>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</si>
  <si>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</si>
  <si>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</si>
  <si>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</si>
  <si>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</si>
  <si>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</si>
  <si>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</si>
  <si>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</si>
  <si>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</si>
  <si>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</si>
  <si>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</si>
  <si>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</si>
  <si>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</si>
  <si>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</si>
  <si>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</si>
  <si>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</si>
  <si>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</si>
  <si>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</si>
  <si>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</si>
  <si>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</si>
  <si>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</si>
  <si>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</si>
  <si>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</si>
  <si>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</si>
  <si>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</si>
  <si>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</si>
  <si>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</si>
  <si>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</si>
  <si>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</si>
  <si>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</si>
  <si>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</si>
  <si>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</si>
  <si>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</si>
  <si>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</si>
  <si>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</si>
  <si>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</si>
  <si>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</si>
  <si>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</si>
  <si>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</si>
  <si>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</si>
  <si>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</si>
  <si>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</si>
  <si>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</si>
  <si>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</si>
  <si>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</si>
  <si>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</si>
  <si>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</si>
  <si>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</si>
  <si>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</si>
  <si>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</si>
  <si>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</si>
  <si>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</si>
  <si>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</si>
  <si>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</si>
  <si>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</si>
  <si>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</si>
  <si>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</si>
  <si>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</si>
  <si>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</si>
  <si>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</si>
  <si>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</si>
  <si>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</si>
  <si>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</si>
  <si>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</si>
  <si>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</si>
  <si>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</si>
  <si>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</si>
  <si>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</si>
  <si>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</si>
  <si>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</si>
  <si>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</si>
  <si>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</si>
  <si>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</si>
  <si>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</si>
  <si>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</si>
  <si>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</si>
  <si>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</si>
  <si>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</si>
  <si>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</si>
  <si>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</si>
  <si>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</si>
  <si>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</si>
  <si>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</si>
  <si>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</si>
  <si>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</si>
  <si>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</si>
  <si>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</si>
  <si>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</si>
  <si>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</si>
  <si>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</si>
  <si>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</si>
  <si>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</si>
  <si>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</si>
  <si>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</si>
  <si>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</si>
  <si>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</si>
  <si>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</si>
  <si>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</si>
  <si>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</si>
  <si>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</si>
  <si>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</si>
  <si>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</si>
  <si>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</si>
  <si>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</si>
  <si>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</si>
  <si>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</si>
  <si>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</si>
  <si>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</si>
  <si>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</si>
  <si>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</si>
  <si>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</si>
  <si>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</si>
  <si>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</si>
  <si>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</si>
  <si>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</si>
  <si>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</si>
  <si>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</si>
  <si>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</si>
  <si>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</si>
  <si>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</si>
  <si>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</si>
  <si>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</si>
  <si>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</si>
  <si>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</si>
  <si>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</si>
  <si>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</si>
  <si>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</si>
  <si>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</si>
  <si>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</si>
  <si>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</si>
  <si>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</si>
  <si>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</si>
  <si>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</si>
  <si>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</si>
  <si>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</si>
  <si>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</si>
  <si>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</si>
  <si>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</si>
  <si>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</si>
  <si>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</si>
  <si>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</si>
  <si>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</si>
  <si>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</si>
  <si>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</si>
  <si>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</si>
  <si>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</si>
  <si>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</si>
  <si>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</si>
  <si>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</si>
  <si>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</si>
  <si>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</si>
  <si>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</si>
  <si>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</si>
  <si>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</si>
  <si>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</si>
  <si>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</si>
  <si>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</si>
  <si>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</si>
  <si>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</si>
  <si>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</si>
  <si>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</si>
  <si>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</si>
  <si>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</si>
  <si>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</si>
  <si>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</si>
  <si>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</si>
  <si>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</si>
  <si>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</si>
  <si>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</si>
  <si>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</si>
  <si>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</si>
  <si>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</si>
  <si>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</si>
  <si>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</si>
  <si>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</si>
  <si>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</si>
  <si>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</si>
  <si>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</si>
  <si>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</si>
  <si>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</si>
  <si>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</si>
  <si>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</si>
  <si>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</si>
  <si>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</si>
  <si>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</si>
  <si>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</si>
  <si>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</si>
  <si>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</si>
  <si>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</si>
  <si>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</si>
  <si>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</si>
  <si>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</si>
  <si>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</si>
  <si>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</si>
  <si>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</si>
  <si>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</si>
  <si>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</si>
  <si>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</si>
  <si>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</si>
  <si>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</si>
  <si>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</si>
  <si>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</si>
  <si>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</si>
  <si>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</si>
  <si>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</si>
  <si>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</si>
  <si>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</si>
  <si>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</si>
  <si>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</si>
  <si>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</si>
  <si>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</si>
  <si>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</si>
  <si>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</si>
  <si>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</si>
  <si>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</si>
  <si>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</si>
  <si>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</si>
  <si>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</si>
  <si>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</si>
  <si>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</si>
  <si>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</si>
  <si>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</si>
  <si>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</si>
  <si>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</si>
  <si>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</si>
  <si>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</si>
  <si>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</si>
  <si>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</si>
  <si>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</si>
  <si>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</si>
  <si>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</si>
  <si>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</si>
  <si>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</si>
  <si>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</si>
  <si>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</si>
  <si>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</si>
  <si>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</si>
  <si>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</si>
  <si>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</si>
  <si>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</si>
  <si>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</si>
  <si>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</si>
  <si>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</si>
  <si>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</si>
  <si>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</si>
  <si>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</si>
  <si>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</si>
  <si>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</si>
  <si>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</si>
  <si>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</si>
  <si>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</si>
  <si>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</si>
  <si>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</si>
  <si>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</si>
  <si>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</si>
  <si>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</si>
  <si>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</si>
  <si>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</si>
  <si>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</si>
  <si>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</si>
  <si>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</si>
  <si>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</si>
  <si>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</si>
  <si>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</si>
  <si>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</si>
  <si>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</si>
  <si>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</si>
  <si>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</si>
  <si>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</si>
  <si>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</si>
  <si>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</si>
  <si>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</si>
  <si>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</si>
  <si>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</si>
  <si>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</si>
  <si>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</si>
  <si>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</si>
  <si>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</si>
  <si>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</si>
  <si>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</si>
  <si>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</si>
  <si>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</si>
  <si>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</si>
  <si>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</si>
  <si>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</si>
  <si>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</si>
  <si>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</si>
  <si>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</si>
  <si>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</si>
  <si>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</si>
  <si>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</si>
  <si>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</si>
  <si>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</si>
  <si>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</si>
  <si>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</si>
  <si>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</si>
  <si>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</si>
  <si>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</si>
  <si>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</si>
  <si>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</si>
  <si>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</si>
  <si>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</si>
  <si>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</si>
  <si>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</si>
  <si>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</si>
  <si>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</si>
  <si>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</si>
  <si>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</si>
  <si>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</si>
  <si>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</si>
  <si>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</si>
  <si>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</si>
  <si>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</si>
  <si>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</si>
  <si>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</si>
  <si>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</si>
  <si>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</si>
  <si>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</si>
  <si>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</si>
  <si>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</si>
  <si>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</si>
  <si>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</si>
  <si>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</si>
  <si>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</si>
  <si>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</si>
  <si>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</si>
  <si>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</si>
  <si>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</si>
  <si>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</si>
  <si>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</si>
  <si>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</si>
  <si>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</si>
  <si>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</si>
  <si>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</si>
  <si>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</si>
  <si>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</si>
  <si>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</si>
  <si>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</si>
  <si>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</si>
  <si>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</si>
  <si>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</si>
  <si>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</si>
  <si>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</si>
  <si>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</si>
  <si>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</si>
  <si>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</si>
  <si>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</si>
  <si>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</si>
  <si>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</si>
  <si>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</si>
  <si>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</si>
  <si>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</si>
  <si>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</si>
  <si>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</si>
  <si>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</si>
  <si>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</si>
  <si>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</si>
  <si>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</si>
  <si>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</si>
  <si>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</si>
  <si>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</si>
  <si>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</si>
  <si>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</si>
  <si>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</si>
  <si>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</si>
  <si>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</si>
  <si>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</si>
  <si>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</si>
  <si>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</si>
  <si>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</si>
  <si>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</si>
  <si>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</si>
  <si>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</si>
  <si>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</si>
  <si>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</si>
  <si>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</si>
  <si>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</si>
  <si>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</si>
  <si>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</si>
  <si>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</si>
  <si>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</si>
  <si>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</si>
  <si>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</si>
  <si>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</si>
  <si>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</si>
  <si>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</si>
  <si>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</si>
  <si>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</si>
  <si>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</si>
  <si>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</si>
  <si>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</si>
  <si>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</si>
  <si>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</si>
  <si>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</si>
  <si>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</si>
  <si>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</si>
  <si>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</si>
  <si>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</si>
  <si>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</si>
  <si>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</si>
  <si>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</si>
  <si>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</si>
  <si>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</si>
  <si>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</si>
  <si>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</si>
  <si>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</si>
  <si>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</si>
  <si>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</si>
  <si>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</si>
  <si>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</si>
  <si>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</si>
  <si>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</si>
  <si>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</si>
  <si>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</si>
  <si>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</si>
  <si>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</si>
  <si>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</si>
  <si>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</si>
  <si>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</si>
  <si>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</si>
  <si>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</si>
  <si>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</si>
  <si>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</si>
  <si>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</si>
  <si>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</si>
  <si>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</si>
  <si>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</si>
  <si>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</si>
  <si>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</si>
  <si>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</si>
  <si>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</si>
  <si>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</si>
  <si>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</si>
  <si>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</si>
  <si>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</si>
  <si>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</si>
  <si>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</si>
  <si>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</si>
  <si>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</si>
  <si>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</si>
  <si>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</si>
  <si>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</si>
  <si>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</si>
  <si>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</si>
  <si>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</si>
  <si>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</si>
  <si>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</si>
  <si>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</si>
  <si>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</si>
  <si>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</si>
  <si>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</si>
  <si>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</si>
  <si>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</si>
  <si>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</si>
  <si>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</si>
  <si>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</si>
  <si>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</si>
  <si>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</si>
  <si>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</si>
  <si>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</si>
  <si>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</si>
  <si>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</si>
  <si>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</si>
  <si>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</si>
  <si>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</si>
  <si>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</si>
  <si>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</si>
  <si>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</si>
  <si>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</si>
  <si>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</si>
  <si>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</si>
  <si>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</si>
  <si>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</si>
  <si>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</si>
  <si>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</si>
  <si>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</si>
  <si>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</si>
  <si>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</si>
  <si>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</si>
  <si>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</si>
  <si>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</si>
  <si>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</si>
  <si>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</si>
  <si>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</si>
  <si>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</si>
  <si>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</si>
  <si>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</si>
  <si>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</si>
  <si>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</si>
  <si>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</si>
  <si>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</si>
  <si>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</si>
  <si>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</si>
  <si>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</si>
  <si>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</si>
  <si>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</si>
  <si>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</si>
  <si>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</si>
  <si>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</si>
  <si>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</si>
  <si>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</si>
  <si>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</si>
  <si>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</si>
  <si>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</si>
  <si>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</si>
  <si>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</si>
  <si>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</si>
  <si>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</si>
  <si>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</si>
  <si>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</si>
  <si>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</si>
  <si>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</si>
  <si>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</si>
  <si>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</si>
  <si>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</si>
  <si>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</si>
  <si>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</si>
  <si>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</si>
  <si>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</si>
  <si>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</si>
  <si>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</si>
  <si>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</si>
  <si>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</si>
  <si>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</si>
  <si>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</si>
  <si>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</si>
  <si>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</si>
  <si>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</si>
  <si>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</si>
  <si>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</si>
  <si>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</si>
  <si>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</si>
  <si>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</si>
  <si>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</si>
  <si>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</si>
  <si>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</si>
  <si>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</si>
  <si>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</si>
  <si>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</si>
  <si>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</si>
  <si>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</si>
  <si>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</si>
  <si>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</si>
  <si>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</si>
  <si>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</si>
  <si>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</si>
  <si>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</si>
  <si>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</si>
  <si>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</si>
  <si>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</si>
  <si>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</si>
  <si>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</si>
  <si>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</si>
  <si>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</si>
  <si>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</si>
  <si>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</si>
  <si>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</si>
  <si>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</si>
  <si>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</si>
  <si>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</si>
  <si>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</si>
  <si>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</si>
  <si>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</si>
  <si>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</si>
  <si>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</si>
  <si>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</si>
  <si>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</si>
  <si>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</si>
  <si>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</si>
  <si>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</si>
  <si>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</si>
  <si>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</si>
  <si>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</si>
  <si>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</si>
  <si>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</si>
  <si>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</si>
  <si>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</si>
  <si>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</si>
  <si>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</si>
  <si>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</si>
  <si>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</si>
  <si>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</si>
  <si>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</si>
  <si>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</si>
  <si>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</si>
  <si>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</si>
  <si>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</si>
  <si>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</si>
  <si>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</si>
  <si>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</si>
  <si>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</si>
  <si>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</si>
  <si>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</si>
  <si>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</si>
  <si>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</si>
  <si>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</si>
  <si>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</si>
  <si>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</si>
  <si>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</si>
  <si>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</si>
  <si>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</si>
  <si>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</si>
  <si>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</si>
  <si>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</si>
  <si>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</si>
  <si>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</si>
  <si>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</si>
  <si>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</si>
  <si>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</si>
  <si>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</si>
  <si>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</si>
  <si>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</si>
  <si>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</si>
  <si>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</si>
  <si>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</si>
  <si>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</si>
  <si>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</si>
  <si>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</si>
  <si>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</si>
  <si>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</si>
  <si>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</si>
  <si>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</si>
  <si>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</si>
  <si>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</si>
  <si>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</si>
  <si>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</si>
  <si>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</si>
  <si>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</si>
  <si>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</si>
  <si>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</si>
  <si>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</si>
  <si>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</si>
  <si>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</si>
  <si>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</si>
  <si>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</si>
  <si>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</si>
  <si>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</si>
  <si>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</si>
  <si>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</si>
  <si>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</si>
  <si>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</si>
  <si>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</si>
  <si>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</si>
  <si>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</si>
  <si>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</si>
  <si>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</si>
  <si>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</si>
  <si>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</si>
  <si>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</si>
  <si>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</si>
  <si>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</si>
  <si>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</si>
  <si>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</si>
  <si>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</si>
  <si>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</si>
  <si>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</si>
  <si>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</si>
  <si>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</si>
  <si>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</si>
  <si>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</si>
  <si>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</si>
  <si>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</si>
  <si>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</si>
  <si>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</si>
  <si>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</si>
  <si>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</si>
  <si>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</si>
  <si>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</si>
  <si>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</si>
  <si>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</si>
  <si>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</si>
  <si>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</si>
  <si>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</si>
  <si>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</si>
  <si>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</si>
  <si>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</si>
  <si>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</si>
  <si>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</si>
  <si>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</si>
  <si>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</si>
  <si>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</si>
  <si>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</si>
  <si>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</si>
  <si>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</si>
  <si>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</si>
  <si>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</si>
  <si>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</si>
  <si>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</si>
  <si>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</si>
  <si>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</si>
  <si>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</si>
  <si>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</si>
  <si>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</si>
  <si>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</si>
  <si>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</si>
  <si>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</si>
  <si>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</si>
  <si>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</si>
  <si>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</si>
  <si>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</si>
  <si>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</si>
  <si>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</si>
  <si>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</si>
  <si>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</si>
  <si>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</si>
  <si>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</si>
  <si>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</si>
  <si>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</si>
  <si>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</si>
  <si>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</si>
  <si>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</si>
  <si>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</si>
  <si>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</si>
  <si>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</si>
  <si>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</si>
  <si>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</si>
  <si>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</si>
  <si>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</si>
  <si>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</si>
  <si>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</si>
  <si>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</si>
  <si>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</si>
  <si>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</si>
  <si>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</si>
  <si>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</si>
  <si>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</si>
  <si>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</si>
  <si>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</si>
  <si>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</si>
  <si>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</si>
  <si>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</si>
  <si>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</si>
  <si>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</si>
  <si>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</si>
  <si>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</si>
  <si>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</si>
  <si>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</si>
  <si>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</si>
  <si>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</si>
  <si>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</si>
  <si>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</si>
  <si>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</si>
  <si>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</si>
  <si>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</si>
  <si>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</si>
  <si>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</si>
  <si>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</si>
  <si>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</si>
  <si>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</si>
  <si>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</si>
  <si>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</si>
  <si>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</si>
  <si>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</si>
  <si>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</si>
  <si>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</si>
  <si>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</si>
  <si>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</si>
  <si>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</si>
  <si>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</si>
  <si>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</si>
  <si>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</si>
  <si>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</si>
  <si>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</si>
  <si>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</si>
  <si>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</si>
  <si>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</si>
  <si>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</si>
  <si>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</si>
  <si>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</si>
  <si>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</si>
  <si>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</si>
  <si>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</si>
  <si>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</si>
  <si>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</si>
  <si>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</si>
  <si>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</si>
  <si>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</si>
  <si>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</si>
  <si>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</si>
  <si>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</si>
  <si>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</si>
  <si>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</si>
  <si>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</si>
  <si>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</si>
  <si>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</si>
  <si>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</si>
  <si>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</si>
  <si>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</si>
  <si>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</si>
  <si>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</si>
  <si>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</si>
  <si>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</si>
  <si>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</si>
  <si>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</si>
  <si>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</si>
  <si>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</si>
  <si>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</si>
  <si>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</si>
  <si>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</si>
  <si>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</si>
  <si>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</si>
  <si>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</si>
  <si>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</si>
  <si>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</si>
  <si>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</si>
  <si>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</si>
  <si>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</si>
  <si>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</si>
  <si>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</si>
  <si>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</si>
  <si>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</si>
  <si>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</si>
  <si>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</si>
  <si>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</si>
  <si>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</si>
  <si>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</si>
  <si>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</si>
  <si>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</si>
  <si>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</si>
  <si>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</si>
  <si>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</si>
  <si>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</si>
  <si>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</si>
  <si>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</si>
  <si>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</si>
  <si>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</si>
  <si>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</si>
  <si>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</si>
  <si>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</si>
  <si>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</si>
  <si>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</si>
  <si>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</si>
  <si>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</si>
  <si>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</si>
  <si>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</si>
  <si>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</si>
  <si>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</si>
  <si>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</si>
  <si>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</si>
  <si>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</si>
  <si>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</si>
  <si>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</si>
  <si>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</si>
  <si>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</si>
  <si>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</si>
  <si>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</si>
  <si>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</si>
  <si>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</si>
  <si>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</si>
  <si>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</si>
  <si>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</si>
  <si>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</si>
  <si>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</si>
  <si>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</si>
  <si>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</si>
  <si>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</si>
  <si>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</si>
  <si>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</si>
  <si>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</si>
  <si>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</si>
  <si>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</si>
  <si>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</si>
  <si>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</si>
  <si>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</si>
  <si>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</si>
  <si>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</si>
  <si>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</si>
  <si>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</si>
  <si>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</si>
  <si>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</si>
  <si>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</si>
  <si>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</si>
  <si>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</si>
  <si>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</si>
  <si>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</si>
  <si>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</si>
  <si>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</si>
  <si>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</si>
  <si>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</si>
  <si>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</si>
  <si>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</si>
  <si>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</si>
  <si>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</si>
  <si>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</si>
  <si>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</si>
  <si>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</si>
  <si>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</si>
  <si>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</si>
  <si>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</si>
  <si>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</si>
  <si>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</si>
  <si>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</si>
  <si>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</si>
  <si>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</si>
  <si>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</si>
  <si>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</si>
  <si>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</si>
  <si>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</si>
  <si>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</si>
  <si>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</si>
  <si>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</si>
  <si>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</si>
  <si>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</si>
  <si>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</si>
  <si>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</si>
  <si>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</si>
  <si>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</si>
  <si>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</si>
  <si>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</si>
  <si>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</si>
  <si>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</si>
  <si>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</si>
  <si>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</si>
  <si>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</si>
  <si>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</si>
  <si>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</si>
  <si>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</si>
  <si>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</si>
  <si>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</si>
  <si>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</si>
  <si>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</si>
  <si>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</si>
  <si>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</si>
  <si>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</si>
  <si>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</si>
  <si>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</si>
  <si>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</si>
  <si>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</si>
  <si>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</si>
  <si>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</si>
  <si>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</si>
  <si>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</si>
  <si>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</si>
  <si>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</si>
  <si>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</si>
  <si>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</si>
  <si>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</si>
  <si>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</si>
  <si>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</si>
  <si>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</si>
  <si>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</si>
  <si>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</si>
  <si>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</si>
  <si>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</si>
  <si>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</si>
  <si>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</si>
  <si>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</si>
  <si>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</si>
  <si>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</si>
  <si>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</si>
  <si>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</si>
  <si>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</si>
  <si>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</si>
  <si>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</si>
  <si>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</si>
  <si>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</si>
  <si>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</si>
  <si>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</si>
  <si>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</si>
  <si>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</si>
  <si>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</si>
  <si>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</si>
  <si>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</si>
  <si>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</si>
  <si>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</si>
  <si>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</si>
  <si>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</si>
  <si>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</si>
  <si>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</si>
  <si>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</si>
  <si>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</si>
  <si>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</si>
  <si>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</si>
  <si>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</si>
  <si>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</si>
  <si>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</si>
  <si>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</si>
  <si>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</si>
  <si>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</si>
  <si>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</si>
  <si>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</si>
  <si>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</si>
  <si>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</si>
  <si>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</si>
  <si>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</si>
  <si>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</si>
  <si>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</si>
  <si>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</si>
  <si>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</si>
  <si>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</si>
  <si>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</si>
  <si>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</si>
  <si>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</si>
  <si>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</si>
  <si>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</si>
  <si>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</si>
  <si>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</si>
  <si>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</si>
  <si>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</si>
  <si>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</si>
  <si>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</si>
  <si>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</si>
  <si>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</si>
  <si>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</si>
  <si>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</si>
  <si>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</si>
  <si>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</si>
  <si>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</si>
  <si>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</si>
  <si>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</si>
  <si>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</si>
  <si>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</si>
  <si>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</si>
  <si>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</si>
  <si>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</si>
  <si>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</si>
  <si>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</si>
  <si>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</si>
  <si>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</si>
  <si>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</si>
  <si>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</si>
  <si>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</si>
  <si>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</si>
  <si>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</si>
  <si>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</si>
  <si>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</si>
  <si>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</si>
  <si>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</si>
  <si>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</si>
  <si>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</si>
  <si>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</si>
  <si>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</si>
  <si>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</si>
  <si>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</si>
  <si>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</si>
  <si>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</si>
  <si>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</si>
  <si>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</si>
  <si>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</si>
  <si>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</si>
  <si>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</si>
  <si>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</si>
  <si>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</si>
  <si>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</si>
  <si>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</si>
  <si>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</si>
  <si>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</si>
  <si>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</si>
  <si>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</si>
  <si>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</si>
  <si>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</si>
  <si>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</si>
  <si>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</si>
  <si>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</si>
  <si>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</si>
  <si>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</si>
  <si>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</si>
  <si>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</si>
  <si>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</si>
  <si>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</si>
  <si>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</si>
  <si>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</si>
  <si>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</si>
  <si>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</si>
  <si>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</si>
  <si>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</si>
  <si>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</si>
  <si>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</si>
  <si>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</si>
  <si>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</si>
  <si>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</si>
  <si>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</si>
  <si>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</si>
  <si>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</si>
  <si>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</si>
  <si>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</si>
  <si>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</si>
  <si>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</si>
  <si>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</si>
  <si>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</si>
  <si>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</si>
  <si>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</si>
  <si>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</si>
  <si>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</si>
  <si>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</si>
  <si>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</si>
  <si>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</si>
  <si>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</si>
  <si>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</si>
  <si>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</si>
  <si>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</si>
  <si>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</si>
  <si>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</si>
  <si>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</si>
  <si>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</si>
  <si>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</si>
  <si>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</si>
  <si>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</si>
  <si>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</si>
  <si>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</si>
  <si>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</si>
  <si>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</si>
  <si>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</si>
  <si>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</si>
  <si>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</si>
  <si>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</si>
  <si>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</si>
  <si>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</si>
  <si>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</si>
  <si>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</si>
  <si>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</si>
  <si>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</si>
  <si>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</si>
  <si>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</si>
  <si>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</si>
  <si>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</si>
  <si>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</si>
  <si>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</si>
  <si>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</si>
  <si>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</si>
  <si>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</si>
  <si>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</si>
  <si>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</si>
  <si>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</si>
  <si>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</si>
  <si>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</si>
  <si>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</si>
  <si>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</si>
  <si>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</si>
  <si>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</si>
  <si>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</si>
  <si>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</si>
  <si>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</si>
  <si>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</si>
  <si>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</si>
  <si>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</si>
  <si>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</si>
  <si>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</si>
  <si>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</si>
  <si>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</si>
  <si>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</si>
  <si>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</si>
  <si>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</si>
  <si>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</si>
  <si>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</si>
  <si>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</si>
  <si>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</si>
  <si>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</si>
  <si>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</si>
  <si>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</si>
  <si>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</si>
  <si>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</si>
  <si>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</si>
  <si>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</si>
  <si>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</si>
  <si>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</si>
  <si>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</si>
  <si>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</si>
  <si>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</si>
  <si>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</si>
  <si>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</si>
  <si>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</si>
  <si>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</si>
  <si>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</si>
  <si>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</si>
  <si>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</si>
  <si>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</si>
  <si>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</si>
  <si>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</si>
  <si>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</si>
  <si>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</si>
  <si>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</si>
  <si>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</si>
  <si>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</si>
  <si>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</si>
  <si>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</si>
  <si>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</si>
  <si>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</si>
  <si>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</si>
  <si>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</si>
  <si>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</si>
  <si>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</si>
  <si>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</si>
  <si>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</si>
  <si>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</si>
  <si>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</si>
  <si>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</si>
  <si>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</si>
  <si>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</si>
  <si>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</si>
  <si>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</si>
  <si>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</si>
  <si>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</si>
  <si>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</si>
  <si>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</si>
  <si>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</si>
  <si>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</si>
  <si>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</si>
  <si>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</si>
  <si>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</si>
  <si>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</si>
  <si>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</si>
  <si>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</si>
  <si>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</si>
  <si>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</si>
  <si>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</si>
  <si>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</si>
  <si>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</si>
  <si>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</si>
  <si>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</si>
  <si>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</si>
  <si>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</si>
  <si>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</si>
  <si>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</si>
  <si>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</si>
  <si>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</si>
  <si>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</si>
  <si>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</si>
  <si>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</si>
  <si>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</si>
  <si>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</si>
  <si>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</si>
  <si>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</si>
  <si>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</si>
  <si>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</si>
  <si>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</si>
  <si>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</si>
  <si>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</si>
  <si>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</si>
  <si>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</si>
  <si>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</si>
  <si>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</si>
  <si>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</si>
  <si>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</si>
  <si>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</si>
  <si>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</si>
  <si>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</si>
  <si>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</si>
  <si>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</si>
  <si>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</si>
  <si>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</si>
  <si>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</si>
  <si>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</si>
  <si>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</si>
  <si>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</si>
  <si>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</si>
  <si>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</si>
  <si>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</si>
  <si>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</si>
  <si>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</si>
  <si>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</si>
  <si>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</si>
  <si>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</si>
  <si>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</si>
  <si>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</si>
  <si>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</si>
  <si>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</si>
  <si>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</si>
  <si>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</si>
  <si>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</si>
  <si>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</si>
  <si>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</si>
  <si>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</si>
  <si>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</si>
  <si>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</si>
  <si>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</si>
  <si>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</si>
  <si>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</si>
  <si>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</si>
  <si>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</si>
  <si>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</si>
  <si>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</si>
  <si>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</si>
  <si>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</si>
  <si>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</si>
  <si>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</si>
  <si>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</si>
  <si>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</si>
  <si>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</si>
  <si>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</si>
  <si>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</si>
  <si>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</si>
  <si>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</si>
  <si>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</si>
  <si>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</si>
  <si>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</si>
  <si>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</si>
  <si>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</si>
  <si>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</si>
  <si>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</si>
  <si>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</si>
  <si>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</si>
  <si>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</si>
  <si>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</si>
  <si>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</si>
  <si>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</si>
  <si>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</si>
  <si>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</si>
  <si>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</si>
  <si>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</si>
  <si>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</si>
  <si>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</si>
  <si>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</si>
  <si>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</si>
  <si>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</si>
  <si>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</si>
  <si>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</si>
  <si>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</si>
  <si>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</si>
  <si>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</si>
  <si>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</si>
  <si>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</si>
  <si>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</si>
  <si>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</si>
  <si>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</si>
  <si>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</si>
  <si>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</si>
  <si>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</si>
  <si>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</si>
  <si>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</si>
  <si>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</si>
  <si>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</si>
  <si>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</si>
  <si>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</si>
  <si>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</si>
  <si>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</si>
  <si>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</si>
  <si>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</si>
  <si>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</si>
  <si>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</si>
  <si>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</si>
  <si>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</si>
  <si>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</si>
  <si>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</si>
  <si>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</si>
  <si>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</si>
  <si>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</si>
  <si>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</si>
  <si>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</si>
  <si>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</si>
  <si>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</si>
  <si>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</si>
  <si>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</si>
  <si>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</si>
  <si>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</si>
  <si>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</si>
  <si>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</si>
  <si>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</si>
  <si>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</si>
  <si>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</si>
  <si>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</si>
  <si>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</si>
  <si>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</si>
  <si>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</si>
  <si>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</si>
  <si>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</si>
  <si>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</si>
  <si>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</si>
  <si>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</si>
  <si>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</si>
  <si>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</si>
  <si>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</si>
  <si>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</si>
  <si>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</si>
  <si>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</si>
  <si>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</si>
  <si>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</si>
  <si>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</si>
  <si>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</si>
  <si>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</si>
  <si>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</si>
  <si>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</si>
  <si>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</si>
  <si>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</si>
  <si>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</si>
  <si>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</si>
  <si>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</si>
  <si>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</si>
  <si>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</si>
  <si>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</si>
  <si>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</si>
  <si>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</si>
  <si>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</si>
  <si>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</si>
  <si>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</si>
  <si>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</si>
  <si>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</si>
  <si>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</si>
  <si>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</si>
  <si>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</si>
  <si>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</si>
  <si>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</si>
  <si>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</si>
  <si>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</si>
  <si>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</si>
  <si>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</si>
  <si>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</si>
  <si>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</si>
  <si>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</si>
  <si>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</si>
  <si>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</si>
  <si>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</si>
  <si>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</si>
  <si>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</si>
  <si>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</si>
  <si>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</si>
  <si>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</si>
  <si>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</si>
  <si>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</si>
  <si>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</si>
  <si>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</si>
  <si>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</si>
  <si>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</si>
  <si>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</si>
  <si>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</si>
  <si>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</si>
  <si>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</si>
  <si>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</si>
  <si>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</si>
  <si>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</si>
  <si>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</si>
  <si>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</si>
  <si>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</si>
  <si>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</si>
  <si>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</si>
  <si>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</si>
  <si>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</si>
  <si>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</si>
  <si>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</si>
  <si>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</si>
  <si>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</si>
  <si>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</si>
  <si>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</si>
  <si>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</si>
  <si>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</si>
  <si>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</si>
  <si>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</si>
  <si>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</si>
  <si>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</si>
  <si>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</si>
  <si>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</si>
  <si>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</si>
  <si>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</si>
  <si>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</si>
  <si>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</si>
  <si>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</si>
  <si>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</si>
  <si>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</si>
  <si>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</si>
  <si>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</si>
  <si>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</si>
  <si>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</si>
  <si>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</si>
  <si>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</si>
  <si>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</si>
  <si>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</si>
  <si>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</si>
  <si>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</si>
  <si>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</si>
  <si>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</si>
  <si>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</si>
  <si>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</si>
  <si>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</si>
  <si>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</si>
  <si>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</si>
  <si>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</si>
  <si>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</si>
  <si>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</si>
  <si>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</si>
  <si>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</si>
  <si>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</si>
  <si>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</si>
  <si>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</si>
  <si>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</si>
  <si>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</si>
  <si>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</si>
  <si>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</si>
  <si>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</si>
  <si>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</si>
  <si>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</si>
  <si>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</si>
  <si>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</si>
  <si>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</si>
  <si>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</si>
  <si>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</si>
  <si>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</si>
  <si>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</si>
  <si>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</si>
  <si>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</si>
  <si>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</si>
  <si>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</si>
  <si>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</si>
  <si>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</si>
  <si>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</si>
  <si>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</si>
  <si>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</si>
  <si>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</si>
  <si>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</si>
  <si>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</si>
  <si>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</si>
  <si>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</si>
  <si>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</si>
  <si>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</si>
  <si>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</si>
  <si>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</si>
  <si>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</si>
  <si>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</si>
  <si>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</si>
  <si>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</si>
  <si>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</si>
  <si>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</si>
  <si>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</si>
  <si>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</si>
  <si>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</si>
  <si>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</si>
  <si>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</si>
  <si>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</si>
  <si>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</si>
  <si>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</si>
  <si>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</si>
  <si>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</si>
  <si>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</si>
  <si>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</si>
  <si>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</si>
  <si>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</si>
  <si>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</si>
  <si>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</si>
  <si>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</si>
  <si>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</si>
  <si>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</si>
  <si>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</si>
  <si>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</si>
  <si>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</si>
  <si>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</si>
  <si>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</si>
  <si>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</si>
  <si>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</si>
  <si>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</si>
  <si>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</si>
  <si>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</si>
  <si>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</si>
  <si>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</si>
  <si>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</si>
  <si>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</si>
  <si>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</si>
  <si>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</si>
  <si>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</si>
  <si>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</si>
  <si>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</si>
  <si>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</si>
  <si>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</si>
  <si>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</si>
  <si>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</si>
  <si>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</si>
  <si>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</si>
  <si>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</si>
  <si>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</si>
  <si>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</si>
  <si>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</si>
  <si>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</si>
  <si>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</si>
  <si>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</si>
  <si>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</si>
  <si>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</si>
  <si>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</si>
  <si>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</si>
  <si>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</si>
  <si>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</si>
  <si>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</si>
  <si>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</si>
  <si>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</si>
  <si>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</si>
  <si>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</si>
  <si>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</si>
  <si>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</si>
  <si>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</si>
  <si>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</si>
  <si>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</si>
  <si>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</si>
  <si>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</si>
  <si>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</si>
  <si>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</si>
  <si>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</si>
  <si>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</si>
  <si>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</si>
  <si>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</si>
  <si>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</si>
  <si>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</si>
  <si>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</si>
  <si>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</si>
  <si>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</si>
  <si>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</si>
  <si>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</si>
  <si>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</si>
  <si>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</si>
  <si>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</si>
  <si>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</si>
  <si>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</si>
  <si>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</si>
  <si>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</si>
  <si>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</si>
  <si>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</si>
  <si>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</si>
  <si>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</si>
  <si>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</si>
  <si>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</si>
  <si>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</si>
  <si>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</si>
  <si>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</si>
  <si>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</si>
  <si>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</si>
  <si>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</si>
  <si>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</si>
  <si>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</si>
  <si>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</si>
  <si>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</si>
  <si>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</si>
  <si>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</si>
  <si>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</si>
  <si>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</si>
  <si>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</si>
  <si>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</si>
  <si>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</si>
  <si>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</si>
  <si>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</si>
  <si>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</si>
  <si>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</si>
  <si>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</si>
  <si>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</si>
  <si>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</si>
  <si>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</si>
  <si>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</si>
  <si>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</si>
  <si>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</si>
  <si>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</si>
  <si>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</si>
  <si>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</si>
  <si>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</si>
  <si>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</si>
  <si>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</si>
  <si>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</si>
  <si>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</si>
  <si>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</si>
  <si>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</si>
  <si>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</si>
  <si>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</si>
  <si>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</si>
  <si>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</si>
  <si>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</si>
  <si>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</si>
  <si>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</si>
  <si>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</si>
  <si>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</si>
  <si>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</si>
  <si>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</si>
  <si>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</si>
  <si>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</si>
  <si>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</si>
  <si>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</si>
  <si>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</si>
  <si>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</si>
  <si>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</si>
  <si>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</si>
  <si>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</si>
  <si>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</si>
  <si>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</si>
  <si>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</si>
  <si>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</si>
  <si>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</si>
  <si>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</si>
  <si>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</si>
  <si>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</si>
  <si>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</si>
  <si>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</si>
  <si>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</si>
  <si>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</si>
  <si>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</si>
  <si>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</si>
  <si>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</si>
  <si>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</si>
  <si>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</si>
  <si>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</si>
  <si>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</si>
  <si>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</si>
  <si>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</si>
  <si>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</si>
  <si>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</si>
  <si>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</si>
  <si>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</si>
  <si>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</si>
  <si>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</si>
  <si>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</si>
  <si>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</si>
  <si>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</si>
  <si>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</si>
  <si>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</si>
  <si>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</si>
  <si>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</si>
  <si>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</si>
  <si>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</si>
  <si>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</si>
  <si>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</si>
  <si>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</si>
  <si>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</si>
  <si>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</si>
  <si>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</si>
  <si>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</si>
  <si>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</si>
  <si>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</si>
  <si>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</si>
  <si>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</si>
  <si>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</si>
  <si>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</si>
  <si>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</si>
  <si>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</si>
  <si>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</si>
  <si>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</si>
  <si>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</si>
  <si>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</si>
  <si>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</si>
  <si>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</si>
  <si>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</si>
  <si>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</si>
  <si>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</si>
  <si>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</si>
  <si>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</si>
  <si>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</si>
  <si>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</si>
  <si>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</si>
  <si>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</si>
  <si>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</si>
  <si>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</si>
  <si>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</si>
  <si>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</si>
  <si>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</si>
  <si>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</si>
  <si>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</si>
  <si>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</si>
  <si>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</si>
  <si>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</si>
  <si>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</si>
  <si>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</si>
  <si>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</si>
  <si>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</si>
  <si>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</si>
  <si>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</si>
  <si>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</si>
  <si>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</si>
  <si>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</si>
  <si>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</si>
  <si>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</si>
  <si>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</si>
  <si>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</si>
  <si>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</si>
  <si>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</si>
  <si>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</si>
  <si>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</si>
  <si>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</si>
  <si>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</si>
  <si>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</si>
  <si>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</si>
  <si>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</si>
  <si>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</si>
  <si>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</si>
  <si>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</si>
  <si>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</si>
  <si>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</si>
  <si>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</si>
  <si>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</si>
  <si>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</si>
  <si>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</si>
  <si>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</si>
  <si>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</si>
  <si>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</si>
  <si>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</si>
  <si>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</si>
  <si>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</si>
  <si>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</si>
  <si>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</si>
  <si>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</si>
  <si>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</si>
  <si>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</si>
  <si>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</si>
  <si>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</si>
  <si>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</si>
  <si>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</si>
  <si>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</si>
  <si>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</si>
  <si>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</si>
  <si>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</si>
  <si>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</si>
  <si>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</si>
  <si>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</si>
  <si>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</si>
  <si>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</si>
  <si>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</si>
  <si>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</si>
  <si>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</si>
  <si>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</si>
  <si>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</si>
  <si>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</si>
  <si>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</si>
  <si>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</si>
  <si>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</si>
  <si>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</si>
  <si>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</si>
  <si>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</si>
  <si>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</si>
  <si>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</si>
  <si>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</si>
  <si>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</si>
  <si>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</si>
  <si>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</si>
  <si>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</si>
  <si>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</si>
  <si>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</si>
  <si>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</si>
  <si>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</si>
  <si>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</si>
  <si>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</si>
  <si>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</si>
  <si>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</si>
  <si>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</si>
  <si>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</si>
  <si>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</si>
  <si>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</si>
  <si>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</si>
  <si>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</si>
  <si>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</si>
  <si>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</si>
  <si>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</si>
  <si>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</si>
  <si>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</si>
  <si>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</si>
  <si>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</si>
  <si>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</si>
  <si>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</si>
  <si>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</si>
  <si>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</si>
  <si>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</si>
  <si>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</si>
  <si>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</si>
  <si>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</si>
  <si>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</si>
  <si>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</si>
  <si>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</si>
  <si>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</si>
  <si>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</si>
  <si>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</si>
  <si>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</si>
  <si>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</si>
  <si>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</si>
  <si>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</si>
  <si>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</si>
  <si>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</si>
  <si>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</si>
  <si>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</si>
  <si>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</si>
  <si>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</si>
  <si>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</si>
  <si>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</si>
  <si>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</si>
  <si>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</si>
  <si>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</si>
  <si>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</si>
  <si>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</si>
  <si>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</si>
  <si>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</si>
  <si>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</si>
  <si>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</si>
  <si>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</si>
  <si>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</si>
  <si>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</si>
  <si>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</si>
  <si>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</si>
  <si>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</si>
  <si>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</si>
  <si>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</si>
  <si>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</si>
  <si>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</si>
  <si>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</si>
  <si>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</si>
  <si>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</si>
  <si>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</si>
  <si>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</si>
  <si>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</si>
  <si>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</si>
  <si>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</si>
  <si>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</si>
  <si>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</si>
  <si>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</si>
  <si>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</si>
  <si>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</si>
  <si>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</si>
  <si>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</si>
  <si>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</si>
  <si>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</si>
  <si>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</si>
  <si>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</si>
  <si>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</si>
  <si>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</si>
  <si>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</si>
  <si>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</si>
  <si>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</si>
  <si>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</si>
  <si>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</si>
  <si>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</si>
  <si>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</si>
  <si>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</si>
  <si>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</si>
  <si>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</si>
  <si>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</si>
  <si>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</si>
  <si>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</si>
  <si>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</si>
  <si>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</si>
  <si>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</si>
  <si>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</si>
  <si>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</si>
  <si>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</si>
  <si>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</si>
  <si>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</si>
  <si>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</si>
  <si>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</si>
  <si>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</si>
  <si>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</si>
  <si>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</si>
  <si>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</si>
  <si>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</si>
  <si>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</si>
  <si>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</si>
  <si>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</si>
  <si>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</si>
  <si>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</si>
  <si>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</si>
  <si>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</si>
  <si>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</si>
  <si>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</si>
  <si>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</si>
  <si>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</si>
  <si>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</si>
  <si>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</si>
  <si>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</si>
  <si>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</si>
  <si>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</si>
  <si>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</si>
  <si>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</si>
  <si>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</si>
  <si>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</si>
  <si>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</si>
  <si>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</si>
  <si>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</si>
  <si>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</si>
  <si>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</si>
  <si>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</si>
  <si>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</si>
  <si>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</si>
  <si>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</si>
  <si>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</si>
  <si>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</si>
  <si>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</si>
  <si>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</si>
  <si>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</si>
  <si>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</si>
  <si>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</si>
  <si>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</si>
  <si>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</si>
  <si>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</si>
  <si>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</si>
  <si>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</si>
  <si>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</si>
  <si>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</si>
  <si>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</si>
  <si>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</si>
  <si>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</si>
  <si>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</si>
  <si>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</si>
  <si>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</si>
  <si>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</si>
  <si>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</si>
  <si>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</si>
  <si>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</si>
  <si>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</si>
  <si>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</si>
  <si>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</si>
  <si>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</si>
  <si>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</si>
  <si>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</si>
  <si>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</si>
  <si>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</si>
  <si>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</si>
  <si>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</si>
  <si>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</si>
  <si>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</si>
  <si>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</si>
  <si>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</si>
  <si>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</si>
  <si>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</si>
  <si>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</si>
  <si>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</si>
  <si>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</si>
  <si>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</si>
  <si>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</si>
  <si>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</si>
  <si>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</si>
  <si>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</si>
  <si>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</si>
  <si>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</si>
  <si>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</si>
  <si>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</si>
  <si>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</si>
  <si>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</si>
  <si>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</si>
  <si>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</si>
  <si>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</si>
  <si>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</si>
  <si>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</si>
  <si>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</si>
  <si>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</si>
  <si>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</si>
  <si>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</si>
  <si>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</si>
  <si>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</si>
  <si>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</si>
  <si>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</si>
  <si>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</si>
  <si>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</si>
  <si>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</si>
  <si>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</si>
  <si>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</si>
  <si>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</si>
  <si>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</si>
  <si>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</si>
  <si>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</si>
  <si>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</si>
  <si>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</si>
  <si>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</si>
  <si>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</si>
  <si>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</si>
  <si>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</si>
  <si>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</si>
  <si>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</si>
  <si>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</si>
  <si>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</si>
  <si>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</si>
  <si>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</si>
  <si>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</si>
  <si>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</si>
  <si>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</si>
  <si>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</si>
  <si>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</si>
  <si>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</si>
  <si>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</si>
  <si>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</si>
  <si>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</si>
  <si>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</si>
  <si>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</si>
  <si>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</si>
  <si>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</si>
  <si>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</si>
  <si>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</si>
  <si>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</si>
  <si>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</si>
  <si>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</si>
  <si>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</si>
  <si>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</si>
  <si>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</si>
  <si>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</si>
  <si>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</si>
  <si>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</si>
  <si>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</si>
  <si>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</si>
  <si>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</si>
  <si>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</si>
  <si>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</si>
  <si>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</si>
  <si>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</si>
  <si>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</si>
  <si>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</si>
  <si>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</si>
  <si>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</si>
  <si>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</si>
  <si>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</si>
  <si>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</si>
  <si>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</si>
  <si>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</si>
  <si>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</si>
  <si>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</si>
  <si>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</si>
  <si>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</si>
  <si>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</si>
  <si>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</si>
  <si>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</si>
  <si>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</si>
  <si>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</si>
  <si>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</si>
  <si>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</si>
  <si>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</si>
  <si>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</si>
  <si>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</si>
  <si>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</si>
  <si>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</si>
  <si>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</si>
  <si>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</si>
  <si>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</si>
  <si>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</si>
  <si>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</si>
  <si>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</si>
  <si>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</si>
  <si>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</si>
  <si>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</si>
  <si>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</si>
  <si>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</si>
  <si>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</si>
  <si>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</si>
  <si>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</si>
  <si>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</si>
  <si>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</si>
  <si>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</si>
  <si>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</si>
  <si>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</si>
  <si>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</si>
  <si>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</si>
  <si>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</si>
  <si>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</si>
  <si>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</si>
  <si>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</si>
  <si>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</si>
  <si>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</si>
  <si>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</si>
  <si>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</si>
  <si>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</si>
  <si>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</si>
  <si>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</si>
  <si>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</si>
  <si>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</si>
  <si>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</si>
  <si>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</si>
  <si>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</si>
  <si>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</si>
  <si>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</si>
  <si>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</si>
  <si>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</si>
  <si>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</si>
  <si>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</si>
  <si>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</si>
  <si>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</si>
  <si>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</si>
  <si>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</si>
  <si>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</si>
  <si>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</si>
  <si>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</si>
  <si>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</si>
  <si>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</si>
  <si>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</si>
  <si>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</si>
  <si>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</si>
  <si>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</si>
  <si>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</si>
  <si>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</si>
  <si>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</si>
  <si>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</si>
  <si>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</si>
  <si>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</si>
  <si>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</si>
  <si>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</si>
  <si>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</si>
  <si>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</si>
  <si>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</si>
  <si>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</si>
  <si>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</si>
  <si>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</si>
  <si>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</si>
  <si>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</si>
  <si>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</si>
  <si>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</si>
  <si>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</si>
  <si>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</si>
  <si>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</si>
  <si>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</si>
  <si>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</si>
  <si>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</si>
  <si>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</si>
  <si>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</si>
  <si>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</si>
  <si>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</si>
  <si>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</si>
  <si>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</si>
  <si>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</si>
  <si>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</si>
  <si>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</si>
  <si>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</si>
  <si>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</si>
  <si>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</si>
  <si>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</si>
  <si>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</si>
  <si>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</si>
  <si>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</si>
  <si>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</si>
  <si>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</si>
  <si>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</si>
  <si>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</si>
  <si>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</si>
  <si>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</si>
  <si>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</si>
  <si>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</si>
  <si>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</si>
  <si>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</si>
  <si>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</si>
  <si>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</si>
  <si>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</si>
  <si>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</si>
  <si>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</si>
  <si>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</si>
  <si>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</si>
  <si>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</si>
  <si>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</si>
  <si>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</si>
  <si>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</si>
  <si>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</si>
  <si>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</si>
  <si>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</si>
  <si>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</si>
  <si>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</si>
  <si>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</si>
  <si>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</si>
  <si>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</si>
  <si>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</si>
  <si>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</si>
  <si>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</si>
  <si>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</si>
  <si>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</si>
  <si>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</si>
  <si>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</si>
  <si>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</si>
  <si>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</si>
  <si>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</si>
  <si>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</si>
  <si>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</si>
  <si>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</si>
  <si>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</si>
  <si>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</si>
  <si>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</si>
  <si>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</si>
  <si>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</si>
  <si>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</si>
  <si>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</si>
  <si>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</si>
  <si>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</si>
  <si>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</si>
  <si>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</si>
  <si>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</si>
  <si>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</si>
  <si>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</si>
  <si>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</si>
  <si>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</si>
  <si>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</si>
  <si>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</si>
  <si>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</si>
  <si>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</si>
  <si>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</si>
  <si>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</si>
  <si>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</si>
  <si>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</si>
  <si>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</si>
  <si>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</si>
  <si>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</si>
  <si>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</si>
  <si>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</si>
  <si>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</si>
  <si>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</si>
  <si>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</si>
  <si>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</si>
  <si>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</si>
  <si>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</si>
  <si>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</si>
  <si>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</si>
  <si>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</si>
  <si>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</si>
  <si>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</si>
  <si>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</si>
  <si>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</si>
  <si>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</si>
  <si>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</si>
  <si>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</si>
  <si>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</si>
  <si>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</si>
  <si>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</si>
  <si>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</si>
  <si>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</si>
  <si>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</si>
  <si>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</si>
  <si>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</si>
  <si>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</si>
  <si>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</si>
  <si>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</si>
  <si>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</si>
  <si>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</si>
  <si>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</si>
  <si>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</si>
  <si>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</si>
  <si>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</si>
  <si>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</si>
  <si>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</si>
  <si>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</si>
  <si>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</si>
  <si>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</si>
  <si>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</si>
  <si>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</si>
  <si>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</si>
  <si>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</si>
  <si>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</si>
  <si>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</si>
  <si>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</si>
  <si>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</si>
  <si>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</si>
  <si>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</si>
  <si>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</si>
  <si>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</si>
  <si>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</si>
  <si>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</si>
  <si>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</si>
  <si>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</si>
  <si>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</si>
  <si>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</si>
  <si>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</si>
  <si>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</si>
  <si>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</si>
  <si>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</si>
  <si>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</si>
  <si>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</si>
  <si>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</si>
  <si>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</si>
  <si>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</si>
  <si>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</si>
  <si>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</si>
  <si>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</si>
  <si>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</si>
  <si>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</si>
  <si>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</si>
  <si>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</si>
  <si>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</si>
  <si>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</si>
  <si>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</si>
  <si>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</si>
  <si>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</si>
  <si>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</si>
  <si>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</si>
  <si>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</si>
  <si>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</si>
  <si>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</si>
  <si>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</si>
  <si>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</si>
  <si>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</si>
  <si>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</si>
  <si>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</si>
  <si>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</si>
  <si>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</si>
  <si>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</si>
  <si>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</si>
  <si>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</si>
  <si>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</si>
  <si>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</si>
  <si>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</si>
  <si>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</si>
  <si>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</si>
  <si>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</si>
  <si>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</si>
  <si>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</si>
  <si>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</si>
  <si>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</si>
  <si>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</si>
  <si>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</si>
  <si>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</si>
  <si>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</si>
  <si>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</si>
  <si>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</si>
  <si>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</si>
  <si>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</si>
  <si>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</si>
  <si>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</si>
  <si>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</si>
  <si>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</si>
  <si>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</si>
  <si>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</si>
  <si>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</si>
  <si>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</si>
  <si>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</si>
  <si>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</si>
  <si>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</si>
  <si>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</si>
  <si>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</si>
  <si>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</si>
  <si>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</si>
  <si>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</si>
  <si>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</si>
  <si>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</si>
  <si>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</si>
  <si>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</si>
  <si>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</si>
  <si>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</si>
  <si>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</si>
  <si>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</si>
  <si>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</si>
  <si>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</si>
  <si>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</si>
  <si>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</si>
  <si>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</si>
  <si>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</si>
  <si>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</si>
  <si>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</si>
  <si>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</si>
  <si>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</si>
  <si>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</si>
  <si>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</si>
  <si>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</si>
  <si>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</si>
  <si>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</si>
  <si>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</si>
  <si>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</si>
  <si>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</si>
  <si>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</si>
  <si>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</si>
  <si>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</si>
  <si>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</si>
  <si>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</si>
  <si>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</si>
  <si>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</si>
  <si>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</si>
  <si>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</si>
  <si>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</si>
  <si>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</si>
  <si>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</si>
  <si>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</si>
  <si>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</si>
  <si>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</si>
  <si>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</si>
  <si>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</si>
  <si>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</si>
  <si>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</si>
  <si>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</si>
  <si>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</si>
  <si>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</si>
  <si>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</si>
  <si>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</si>
  <si>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</si>
  <si>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</si>
  <si>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</si>
  <si>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</si>
  <si>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</si>
  <si>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</si>
  <si>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</si>
  <si>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</si>
  <si>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</si>
  <si>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</si>
  <si>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</si>
  <si>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</si>
  <si>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</si>
  <si>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</si>
  <si>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</si>
  <si>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</si>
  <si>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</si>
  <si>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</si>
  <si>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</si>
  <si>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</si>
  <si>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</si>
  <si>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</si>
  <si>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</si>
  <si>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</si>
  <si>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</si>
  <si>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</si>
  <si>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</si>
  <si>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</si>
  <si>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</si>
  <si>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</si>
  <si>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</si>
  <si>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</si>
  <si>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</si>
  <si>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</si>
  <si>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</si>
  <si>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</si>
  <si>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</si>
  <si>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</si>
  <si>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</si>
  <si>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</si>
  <si>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</si>
  <si>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</si>
  <si>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</si>
  <si>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</si>
  <si>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</si>
  <si>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</si>
  <si>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</si>
  <si>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</si>
  <si>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</si>
  <si>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</si>
  <si>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</si>
  <si>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</si>
  <si>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</si>
  <si>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</si>
  <si>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</si>
  <si>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</si>
  <si>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</si>
  <si>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</si>
  <si>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</si>
  <si>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</si>
  <si>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</si>
  <si>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</si>
  <si>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</si>
  <si>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</si>
  <si>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</si>
  <si>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</si>
  <si>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</si>
  <si>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</si>
  <si>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</si>
  <si>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</si>
  <si>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</si>
  <si>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</si>
  <si>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</si>
  <si>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</si>
  <si>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</si>
  <si>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</si>
  <si>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</si>
  <si>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</si>
  <si>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</si>
  <si>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</si>
  <si>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</si>
  <si>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</si>
  <si>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</si>
  <si>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</si>
  <si>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</si>
  <si>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</si>
  <si>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</si>
  <si>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</si>
  <si>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</si>
  <si>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</si>
  <si>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</si>
  <si>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</si>
  <si>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</si>
  <si>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</si>
  <si>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</si>
  <si>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</si>
  <si>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</si>
  <si>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</si>
  <si>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</si>
  <si>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</si>
  <si>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</si>
  <si>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</si>
  <si>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</si>
  <si>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</si>
  <si>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</si>
  <si>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</si>
  <si>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</si>
  <si>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</si>
  <si>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</si>
  <si>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</si>
  <si>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</si>
  <si>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</si>
  <si>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</si>
  <si>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</si>
  <si>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</si>
  <si>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</si>
  <si>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</si>
  <si>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</si>
  <si>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</si>
  <si>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</si>
  <si>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</si>
  <si>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</si>
  <si>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</si>
  <si>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</si>
  <si>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</si>
  <si>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</si>
  <si>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</si>
  <si>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</si>
  <si>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</si>
  <si>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</si>
  <si>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</si>
  <si>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</si>
  <si>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</si>
  <si>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</si>
  <si>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</si>
  <si>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</si>
  <si>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</si>
  <si>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</si>
  <si>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</si>
  <si>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</si>
  <si>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</si>
  <si>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</si>
  <si>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</si>
  <si>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</si>
  <si>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</si>
  <si>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</si>
  <si>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</si>
  <si>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</si>
  <si>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</si>
  <si>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</si>
  <si>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</si>
  <si>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</si>
  <si>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</si>
  <si>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</si>
  <si>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</si>
  <si>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</si>
  <si>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</si>
  <si>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</si>
  <si>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</si>
  <si>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</si>
  <si>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</si>
  <si>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</si>
  <si>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</si>
  <si>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</si>
  <si>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</si>
  <si>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</si>
  <si>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</si>
  <si>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</si>
  <si>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</si>
  <si>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</si>
  <si>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</si>
  <si>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</si>
  <si>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</si>
  <si>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</si>
  <si>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</si>
  <si>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</si>
  <si>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</si>
  <si>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</si>
  <si>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</si>
  <si>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</si>
  <si>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</si>
  <si>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</si>
  <si>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</si>
  <si>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</si>
  <si>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</si>
  <si>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</si>
  <si>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</si>
  <si>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</si>
  <si>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</si>
  <si>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</si>
  <si>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</si>
  <si>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</si>
  <si>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</si>
  <si>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</si>
  <si>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</si>
  <si>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</si>
  <si>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</si>
  <si>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</si>
  <si>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</si>
  <si>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</si>
  <si>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</si>
  <si>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</si>
  <si>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</si>
  <si>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</si>
  <si>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</si>
  <si>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</si>
  <si>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</si>
  <si>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</si>
  <si>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</si>
  <si>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</si>
  <si>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</si>
  <si>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</si>
  <si>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</si>
  <si>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</si>
  <si>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</si>
  <si>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</si>
  <si>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</si>
  <si>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</si>
  <si>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</si>
  <si>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</si>
  <si>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</si>
  <si>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</si>
  <si>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</si>
  <si>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</si>
  <si>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</si>
  <si>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</si>
  <si>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</si>
  <si>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</si>
  <si>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</si>
  <si>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</si>
  <si>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</si>
  <si>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</si>
  <si>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</si>
  <si>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</si>
  <si>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</si>
  <si>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</si>
  <si>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</si>
  <si>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</si>
  <si>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</si>
  <si>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</si>
  <si>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</si>
  <si>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</si>
  <si>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</si>
  <si>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</si>
  <si>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</si>
  <si>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</si>
  <si>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</si>
  <si>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</si>
  <si>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</si>
  <si>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</si>
  <si>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</si>
  <si>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</si>
  <si>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</si>
  <si>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</si>
  <si>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</si>
  <si>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</si>
  <si>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</si>
  <si>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</si>
  <si>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</si>
  <si>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</si>
  <si>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</si>
  <si>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</si>
  <si>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</si>
  <si>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</si>
  <si>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</si>
  <si>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</si>
  <si>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</si>
  <si>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</si>
  <si>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</si>
  <si>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</si>
  <si>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</si>
  <si>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</si>
  <si>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</si>
  <si>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</si>
  <si>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</si>
  <si>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</si>
  <si>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</si>
  <si>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</si>
  <si>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</si>
  <si>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</si>
  <si>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</si>
  <si>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</si>
  <si>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</si>
  <si>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</si>
  <si>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</si>
  <si>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</si>
  <si>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</si>
  <si>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</si>
  <si>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</si>
  <si>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</si>
  <si>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</si>
  <si>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</si>
  <si>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</si>
  <si>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</si>
  <si>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</si>
  <si>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</si>
  <si>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</si>
  <si>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</si>
  <si>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</si>
  <si>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</si>
  <si>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</si>
  <si>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</si>
  <si>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</si>
  <si>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</si>
  <si>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</si>
  <si>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</si>
  <si>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</si>
  <si>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</si>
  <si>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</si>
  <si>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</si>
  <si>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</si>
  <si>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</si>
  <si>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</si>
  <si>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</si>
  <si>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</si>
  <si>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</si>
  <si>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</si>
  <si>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</si>
  <si>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</si>
  <si>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</si>
  <si>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</si>
  <si>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</si>
  <si>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</si>
  <si>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</si>
  <si>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</si>
  <si>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</si>
  <si>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</si>
  <si>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</si>
  <si>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</si>
  <si>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</si>
  <si>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</si>
  <si>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</si>
  <si>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</si>
  <si>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</si>
  <si>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</si>
  <si>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</si>
  <si>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</si>
  <si>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</si>
  <si>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</si>
  <si>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</si>
  <si>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</si>
  <si>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</si>
  <si>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</si>
  <si>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</si>
  <si>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</si>
  <si>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</si>
  <si>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</si>
  <si>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</si>
  <si>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</si>
  <si>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</si>
  <si>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</si>
  <si>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</si>
  <si>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</si>
  <si>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</si>
  <si>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</si>
  <si>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</si>
  <si>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</si>
  <si>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</si>
  <si>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</si>
  <si>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</si>
  <si>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</si>
  <si>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</si>
  <si>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</si>
  <si>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</si>
  <si>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</si>
  <si>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</si>
  <si>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</si>
  <si>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</si>
  <si>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</si>
  <si>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</si>
  <si>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</si>
  <si>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</si>
  <si>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</si>
  <si>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</si>
  <si>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</si>
  <si>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</si>
  <si>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</si>
  <si>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</si>
  <si>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</si>
  <si>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</si>
  <si>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</si>
  <si>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</si>
  <si>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</si>
  <si>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</si>
  <si>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</si>
  <si>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</si>
  <si>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</si>
  <si>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</si>
  <si>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</si>
  <si>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</si>
  <si>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</si>
  <si>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</si>
  <si>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</si>
  <si>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</si>
  <si>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</si>
  <si>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</si>
  <si>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</si>
  <si>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</si>
  <si>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</si>
  <si>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</si>
  <si>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</si>
  <si>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</si>
  <si>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</si>
  <si>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</si>
  <si>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</si>
  <si>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</si>
  <si>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</si>
  <si>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</si>
  <si>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</si>
  <si>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</si>
  <si>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</si>
  <si>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</si>
  <si>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</si>
  <si>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</si>
  <si>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</si>
  <si>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</si>
  <si>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</si>
  <si>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</si>
  <si>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</si>
  <si>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</si>
  <si>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</si>
  <si>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</si>
  <si>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</si>
  <si>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</si>
  <si>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</si>
  <si>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</si>
  <si>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</si>
  <si>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</si>
  <si>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</si>
  <si>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</si>
  <si>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</si>
  <si>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</si>
  <si>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</si>
  <si>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</si>
  <si>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</si>
  <si>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</si>
  <si>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</si>
  <si>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</si>
  <si>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</si>
  <si>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</si>
  <si>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</si>
  <si>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</si>
  <si>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</si>
  <si>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</si>
  <si>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</si>
  <si>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</si>
  <si>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</si>
  <si>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</si>
  <si>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</si>
  <si>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</si>
  <si>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</si>
  <si>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</si>
  <si>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</si>
  <si>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</si>
  <si>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</si>
  <si>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</si>
  <si>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</si>
  <si>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</si>
  <si>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</si>
  <si>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</si>
  <si>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</si>
  <si>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</si>
  <si>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</si>
  <si>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</si>
  <si>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</si>
  <si>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</si>
  <si>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</si>
  <si>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</si>
  <si>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</si>
  <si>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</si>
  <si>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</si>
  <si>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</si>
  <si>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</si>
  <si>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</si>
  <si>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</si>
  <si>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</si>
  <si>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</si>
  <si>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</si>
  <si>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</si>
  <si>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</si>
  <si>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</si>
  <si>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</si>
  <si>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</si>
  <si>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</si>
  <si>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</si>
  <si>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</si>
  <si>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</si>
  <si>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</si>
  <si>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</si>
  <si>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</si>
  <si>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</si>
  <si>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</si>
  <si>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</si>
  <si>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</si>
  <si>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</si>
  <si>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</si>
  <si>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</si>
  <si>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</si>
  <si>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</si>
  <si>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</si>
  <si>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</si>
  <si>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</si>
  <si>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</si>
  <si>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</si>
  <si>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</si>
  <si>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</si>
  <si>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</si>
  <si>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</si>
  <si>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</si>
  <si>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</si>
  <si>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</si>
  <si>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</si>
  <si>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</si>
  <si>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</si>
  <si>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</si>
  <si>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</si>
  <si>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</si>
  <si>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</si>
  <si>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</si>
  <si>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</si>
  <si>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</si>
  <si>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</si>
  <si>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</si>
  <si>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</si>
  <si>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</si>
  <si>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</si>
  <si>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</si>
  <si>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</si>
  <si>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</si>
  <si>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</si>
  <si>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</si>
  <si>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</si>
  <si>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</si>
  <si>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</si>
  <si>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</si>
  <si>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</si>
  <si>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</si>
  <si>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</si>
  <si>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</si>
  <si>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</si>
  <si>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</si>
  <si>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</si>
  <si>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</si>
  <si>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</si>
  <si>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</si>
  <si>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</si>
  <si>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</si>
  <si>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</si>
  <si>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</si>
  <si>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</si>
  <si>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</si>
  <si>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</si>
  <si>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</si>
  <si>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</si>
  <si>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</si>
  <si>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</si>
  <si>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</si>
  <si>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</si>
  <si>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</si>
  <si>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</si>
  <si>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</si>
  <si>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</si>
  <si>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</si>
  <si>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</si>
  <si>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</si>
  <si>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</si>
  <si>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</si>
  <si>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</si>
  <si>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</si>
  <si>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</si>
  <si>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</si>
  <si>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</si>
  <si>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</si>
  <si>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</si>
  <si>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</si>
  <si>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</si>
  <si>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</si>
  <si>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</si>
  <si>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</si>
  <si>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</si>
  <si>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</si>
  <si>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</si>
  <si>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</si>
  <si>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</si>
  <si>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</si>
  <si>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</si>
  <si>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</si>
  <si>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</si>
  <si>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</si>
  <si>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</si>
  <si>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</si>
  <si>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</si>
  <si>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</si>
  <si>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</si>
  <si>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</si>
  <si>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</si>
  <si>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</si>
  <si>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</si>
  <si>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</si>
  <si>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</si>
  <si>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</si>
  <si>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</si>
  <si>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</si>
  <si>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</si>
  <si>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</si>
  <si>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</si>
  <si>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</si>
  <si>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</si>
  <si>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</si>
  <si>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</si>
  <si>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</si>
  <si>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</si>
  <si>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</si>
  <si>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</si>
  <si>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</si>
  <si>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</si>
  <si>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</si>
  <si>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</si>
  <si>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</si>
  <si>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</si>
  <si>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</si>
  <si>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</si>
  <si>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</si>
  <si>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</si>
  <si>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</si>
  <si>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</si>
  <si>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</si>
  <si>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</si>
  <si>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</si>
  <si>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</si>
  <si>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</si>
  <si>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</si>
  <si>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</si>
  <si>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</si>
  <si>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</si>
  <si>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</si>
  <si>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</si>
  <si>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</si>
  <si>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</si>
  <si>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</si>
  <si>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</si>
  <si>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</si>
  <si>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</si>
  <si>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</si>
  <si>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</si>
  <si>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</si>
  <si>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</si>
  <si>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</si>
  <si>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</si>
  <si>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</si>
  <si>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</si>
  <si>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</si>
  <si>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</si>
  <si>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</si>
  <si>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</si>
  <si>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</si>
  <si>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</si>
  <si>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</si>
  <si>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</si>
  <si>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</si>
  <si>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</si>
  <si>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</si>
  <si>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</si>
  <si>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</si>
  <si>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</si>
  <si>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</si>
  <si>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</si>
  <si>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</si>
  <si>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</si>
  <si>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</si>
  <si>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</si>
  <si>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</si>
  <si>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</si>
  <si>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</si>
  <si>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</si>
  <si>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</si>
  <si>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</si>
  <si>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</si>
  <si>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</si>
  <si>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</si>
  <si>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</si>
  <si>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</si>
  <si>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</si>
  <si>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</si>
  <si>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</si>
  <si>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</si>
  <si>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</si>
  <si>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</si>
  <si>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</si>
  <si>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</si>
  <si>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</si>
  <si>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</si>
  <si>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</si>
  <si>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</si>
  <si>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</si>
  <si>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</si>
  <si>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</si>
  <si>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</si>
  <si>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</si>
  <si>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</si>
  <si>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</si>
  <si>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</si>
  <si>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</si>
  <si>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</si>
  <si>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</si>
  <si>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</si>
  <si>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</si>
  <si>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</si>
  <si>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</si>
  <si>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</si>
  <si>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</si>
  <si>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</si>
  <si>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</si>
  <si>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</si>
  <si>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</si>
  <si>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</si>
  <si>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</si>
  <si>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</si>
  <si>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</si>
  <si>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</si>
  <si>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</si>
  <si>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</si>
  <si>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</si>
  <si>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</si>
  <si>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</si>
  <si>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</si>
  <si>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</si>
  <si>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</si>
  <si>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</si>
  <si>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</si>
  <si>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</si>
  <si>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</si>
  <si>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</si>
  <si>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</si>
  <si>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</si>
  <si>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</si>
  <si>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</si>
  <si>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</si>
  <si>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</si>
  <si>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</si>
  <si>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</si>
  <si>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</si>
  <si>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</si>
  <si>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</si>
  <si>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</si>
  <si>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</si>
  <si>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</si>
  <si>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</si>
  <si>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</si>
  <si>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</si>
  <si>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</si>
  <si>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</si>
  <si>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</si>
  <si>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</si>
  <si>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</si>
  <si>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</si>
  <si>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</si>
  <si>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</si>
  <si>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</si>
  <si>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</si>
  <si>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</si>
  <si>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</si>
  <si>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</si>
  <si>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</si>
  <si>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</si>
  <si>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</si>
  <si>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</si>
  <si>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</si>
  <si>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</si>
  <si>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</si>
  <si>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</si>
  <si>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</si>
  <si>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</si>
  <si>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</si>
  <si>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</si>
  <si>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</si>
  <si>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</si>
  <si>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</si>
  <si>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</si>
  <si>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</si>
  <si>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</si>
  <si>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</si>
  <si>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</si>
  <si>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</si>
  <si>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</si>
  <si>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</si>
  <si>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</si>
  <si>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</si>
  <si>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</si>
  <si>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</si>
  <si>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</si>
  <si>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</si>
  <si>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</si>
  <si>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</si>
  <si>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</si>
  <si>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</si>
  <si>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</si>
  <si>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</si>
  <si>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</si>
  <si>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</si>
  <si>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</si>
  <si>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</si>
  <si>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</si>
  <si>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</si>
  <si>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</si>
  <si>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</si>
  <si>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</si>
  <si>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</si>
  <si>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</si>
  <si>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</si>
  <si>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</si>
  <si>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</si>
  <si>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</si>
  <si>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</si>
  <si>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</si>
  <si>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</si>
  <si>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</si>
  <si>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</si>
  <si>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</si>
  <si>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</si>
  <si>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</si>
  <si>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</si>
  <si>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</si>
  <si>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</si>
  <si>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</si>
  <si>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</si>
  <si>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</si>
  <si>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</si>
  <si>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</si>
  <si>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</si>
  <si>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</si>
  <si>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</si>
  <si>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</si>
  <si>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</si>
  <si>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</si>
  <si>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</si>
  <si>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</si>
  <si>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</si>
  <si>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</si>
  <si>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</si>
  <si>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</si>
  <si>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</si>
  <si>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</si>
  <si>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</si>
  <si>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</si>
  <si>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</si>
  <si>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</si>
  <si>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</si>
  <si>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</si>
  <si>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</si>
  <si>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</si>
  <si>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</si>
  <si>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</si>
  <si>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</si>
  <si>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</si>
  <si>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</si>
  <si>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</si>
  <si>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</si>
  <si>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</si>
  <si>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</si>
  <si>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</si>
  <si>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</si>
  <si>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</si>
  <si>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</si>
  <si>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</si>
  <si>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</si>
  <si>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</si>
  <si>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</si>
  <si>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</si>
  <si>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</si>
  <si>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</si>
  <si>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</si>
  <si>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</si>
  <si>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</si>
  <si>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</si>
  <si>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</si>
  <si>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</si>
  <si>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</si>
  <si>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</si>
  <si>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</si>
  <si>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</si>
  <si>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</si>
  <si>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</si>
  <si>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</si>
  <si>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</si>
  <si>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</si>
  <si>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</si>
  <si>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</si>
  <si>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</si>
  <si>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</si>
  <si>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</si>
  <si>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</si>
  <si>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</si>
  <si>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</si>
  <si>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</si>
  <si>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</si>
  <si>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</si>
  <si>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</si>
  <si>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</si>
  <si>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</si>
  <si>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</si>
  <si>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</si>
  <si>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</si>
  <si>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</si>
  <si>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</si>
  <si>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</si>
  <si>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</si>
  <si>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</si>
  <si>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</si>
  <si>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</si>
  <si>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</si>
  <si>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</si>
  <si>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</si>
  <si>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</si>
  <si>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</si>
  <si>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</si>
  <si>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</si>
  <si>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</si>
  <si>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</si>
  <si>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</si>
  <si>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</si>
  <si>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</si>
  <si>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</si>
  <si>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</si>
  <si>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</si>
  <si>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</si>
  <si>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</si>
  <si>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</si>
  <si>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</si>
  <si>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</si>
  <si>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</si>
  <si>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</si>
  <si>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</si>
  <si>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</si>
  <si>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</si>
  <si>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</si>
  <si>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</si>
  <si>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</si>
  <si>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</si>
  <si>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</si>
  <si>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</si>
  <si>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</si>
  <si>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</si>
  <si>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</si>
  <si>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</si>
  <si>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</si>
  <si>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</si>
  <si>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</si>
  <si>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</si>
  <si>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</si>
  <si>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</si>
  <si>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</si>
  <si>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</si>
  <si>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</si>
  <si>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</si>
  <si>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</si>
  <si>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</si>
  <si>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</si>
  <si>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</si>
  <si>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</si>
  <si>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</si>
  <si>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</si>
  <si>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</si>
  <si>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</si>
  <si>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</si>
  <si>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</si>
  <si>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</si>
  <si>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</si>
  <si>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</si>
  <si>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</si>
  <si>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</si>
  <si>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</si>
  <si>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</si>
  <si>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</si>
  <si>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</si>
  <si>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</si>
  <si>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</si>
  <si>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</si>
  <si>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</si>
  <si>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</si>
  <si>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</si>
  <si>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</si>
  <si>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</si>
  <si>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</si>
  <si>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</si>
  <si>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</si>
  <si>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</si>
  <si>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</si>
  <si>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</si>
  <si>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</si>
  <si>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</si>
  <si>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</si>
  <si>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</si>
  <si>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</si>
  <si>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</si>
  <si>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</si>
  <si>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</si>
  <si>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</si>
  <si>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</si>
  <si>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</si>
  <si>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</si>
  <si>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</si>
  <si>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</si>
  <si>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</si>
  <si>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</si>
  <si>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</si>
  <si>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</si>
  <si>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</si>
  <si>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</si>
  <si>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</si>
  <si>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</si>
  <si>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</si>
  <si>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</si>
  <si>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</si>
  <si>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</si>
  <si>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</si>
  <si>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</si>
  <si>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</si>
  <si>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</si>
  <si>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</si>
  <si>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</si>
  <si>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</si>
  <si>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</si>
  <si>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</si>
  <si>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</si>
  <si>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</si>
  <si>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</si>
  <si>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</si>
  <si>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</si>
  <si>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</si>
  <si>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</si>
  <si>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</si>
  <si>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</si>
  <si>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</si>
  <si>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</si>
  <si>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</si>
  <si>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</si>
  <si>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</si>
  <si>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</si>
  <si>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</si>
  <si>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</si>
  <si>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</si>
  <si>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</si>
  <si>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</si>
  <si>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</si>
  <si>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</si>
  <si>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</si>
  <si>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</si>
  <si>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</si>
  <si>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</si>
  <si>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</si>
  <si>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</si>
  <si>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</si>
  <si>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</si>
  <si>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</si>
  <si>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</si>
  <si>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</si>
  <si>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</si>
  <si>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</si>
  <si>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</si>
  <si>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</si>
  <si>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</si>
  <si>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</si>
  <si>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</si>
  <si>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</si>
  <si>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</si>
  <si>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</si>
  <si>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</si>
  <si>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</si>
  <si>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</si>
  <si>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</si>
  <si>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</si>
  <si>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</si>
  <si>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</si>
  <si>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</si>
  <si>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</si>
  <si>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</si>
  <si>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</si>
  <si>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</si>
  <si>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</si>
  <si>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</si>
  <si>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</si>
  <si>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</si>
  <si>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</si>
  <si>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</si>
  <si>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</si>
  <si>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</si>
  <si>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</si>
  <si>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</si>
  <si>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</si>
  <si>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</si>
  <si>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</si>
  <si>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</si>
  <si>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</si>
  <si>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</si>
  <si>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</si>
  <si>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</si>
  <si>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</si>
  <si>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</si>
  <si>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</si>
  <si>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</si>
  <si>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</si>
  <si>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</si>
  <si>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</si>
  <si>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</si>
  <si>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</si>
  <si>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</si>
  <si>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</si>
  <si>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</si>
  <si>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</si>
  <si>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</si>
  <si>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</si>
  <si>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</si>
  <si>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</si>
  <si>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</si>
  <si>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</si>
  <si>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</si>
  <si>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</si>
  <si>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</si>
  <si>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</si>
  <si>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</si>
  <si>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</si>
  <si>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</si>
  <si>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</si>
  <si>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</si>
  <si>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</si>
  <si>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</si>
  <si>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</si>
  <si>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</si>
  <si>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</si>
  <si>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</si>
  <si>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</si>
  <si>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</si>
  <si>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</si>
  <si>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</si>
  <si>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</si>
  <si>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</si>
  <si>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</si>
  <si>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</si>
  <si>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</si>
  <si>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</si>
  <si>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</si>
  <si>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</si>
  <si>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</si>
  <si>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</si>
  <si>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</si>
  <si>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</si>
  <si>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</si>
  <si>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</si>
  <si>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</si>
  <si>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</si>
  <si>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</si>
  <si>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</si>
  <si>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</si>
  <si>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</si>
  <si>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</si>
  <si>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</si>
  <si>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</si>
  <si>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</si>
  <si>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</si>
  <si>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</si>
  <si>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</si>
  <si>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</si>
  <si>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</si>
  <si>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</si>
  <si>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</si>
  <si>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</si>
  <si>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</si>
  <si>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</si>
  <si>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</si>
  <si>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</si>
  <si>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</si>
  <si>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</si>
  <si>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</si>
  <si>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</si>
  <si>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</si>
  <si>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</si>
  <si>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</si>
  <si>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</si>
  <si>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</si>
  <si>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</si>
  <si>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</si>
  <si>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</si>
  <si>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</si>
  <si>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</si>
  <si>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</si>
  <si>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</si>
  <si>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</si>
  <si>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</si>
  <si>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</si>
  <si>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</si>
  <si>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</si>
  <si>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</si>
  <si>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</si>
  <si>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</si>
  <si>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</si>
  <si>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</si>
  <si>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</si>
  <si>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</si>
  <si>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</si>
  <si>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</si>
  <si>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</si>
  <si>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</si>
  <si>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</si>
  <si>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</si>
  <si>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</si>
  <si>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</si>
  <si>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</si>
  <si>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</si>
  <si>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</si>
  <si>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</si>
  <si>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</si>
  <si>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</si>
  <si>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</si>
  <si>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</si>
  <si>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</si>
  <si>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</si>
  <si>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</si>
  <si>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</si>
  <si>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</si>
  <si>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</si>
  <si>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</si>
  <si>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</si>
  <si>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</si>
  <si>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</si>
  <si>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</si>
  <si>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</si>
  <si>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</si>
  <si>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</si>
  <si>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</si>
  <si>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</si>
  <si>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</si>
  <si>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</si>
  <si>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</si>
  <si>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</si>
  <si>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</si>
  <si>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</si>
  <si>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</si>
  <si>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</si>
  <si>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</si>
  <si>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</si>
  <si>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</si>
  <si>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</si>
  <si>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</si>
  <si>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</si>
  <si>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</si>
  <si>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</si>
  <si>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</si>
  <si>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</si>
  <si>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</si>
  <si>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</si>
  <si>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</si>
  <si>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</si>
  <si>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</si>
  <si>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</si>
  <si>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</si>
  <si>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</si>
  <si>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</si>
  <si>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</si>
  <si>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</si>
  <si>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</si>
  <si>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</si>
  <si>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</si>
  <si>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</si>
  <si>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</si>
  <si>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</si>
  <si>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</si>
  <si>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</si>
  <si>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</si>
  <si>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</si>
  <si>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</si>
  <si>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</si>
  <si>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</si>
  <si>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</si>
  <si>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</si>
  <si>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</si>
  <si>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</si>
  <si>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</si>
  <si>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</si>
  <si>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</si>
  <si>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</si>
  <si>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</si>
  <si>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</si>
  <si>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</si>
  <si>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</si>
  <si>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</si>
  <si>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</si>
  <si>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</si>
  <si>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</si>
  <si>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</si>
  <si>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</si>
  <si>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</si>
  <si>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</si>
  <si>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</si>
  <si>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</si>
  <si>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</si>
  <si>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</si>
  <si>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</si>
  <si>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</si>
  <si>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</si>
  <si>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</si>
  <si>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</si>
  <si>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</si>
  <si>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</si>
  <si>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</si>
  <si>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</si>
  <si>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</si>
  <si>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</si>
  <si>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</si>
  <si>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</si>
  <si>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</si>
  <si>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</si>
  <si>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</si>
  <si>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</si>
  <si>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</si>
  <si>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</si>
  <si>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</si>
  <si>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</si>
  <si>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</si>
  <si>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</si>
  <si>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</si>
  <si>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</si>
  <si>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</si>
  <si>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</si>
  <si>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</si>
  <si>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</si>
  <si>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</si>
  <si>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</si>
  <si>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</si>
  <si>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</si>
  <si>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</si>
  <si>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</si>
  <si>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</si>
  <si>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</si>
  <si>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</si>
  <si>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</si>
  <si>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</si>
  <si>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</si>
  <si>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</si>
  <si>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</si>
  <si>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</si>
  <si>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</si>
  <si>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</si>
  <si>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</si>
  <si>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</si>
  <si>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</si>
  <si>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</si>
  <si>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</si>
  <si>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</si>
  <si>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</si>
  <si>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</si>
  <si>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</si>
  <si>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</si>
  <si>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</si>
  <si>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</si>
  <si>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</si>
  <si>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</si>
  <si>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</si>
  <si>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</si>
  <si>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</si>
  <si>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</si>
  <si>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</si>
  <si>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</si>
  <si>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</si>
  <si>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</si>
  <si>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</si>
  <si>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</si>
  <si>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</si>
  <si>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</si>
  <si>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</si>
  <si>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</si>
  <si>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</si>
  <si>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</si>
  <si>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</si>
  <si>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</si>
  <si>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</si>
  <si>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</si>
  <si>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</si>
  <si>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</si>
  <si>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</si>
  <si>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</si>
  <si>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</si>
  <si>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</si>
  <si>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</si>
  <si>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</si>
  <si>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</si>
  <si>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</si>
  <si>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</si>
  <si>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</si>
  <si>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</si>
  <si>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</si>
  <si>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</si>
  <si>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</si>
  <si>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</si>
  <si>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</si>
  <si>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</si>
  <si>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</si>
  <si>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</si>
  <si>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</si>
  <si>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</si>
  <si>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</si>
  <si>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</si>
  <si>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</si>
  <si>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</si>
  <si>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</si>
  <si>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</si>
  <si>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</si>
  <si>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</si>
  <si>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</si>
  <si>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</si>
  <si>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</si>
  <si>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</si>
  <si>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</si>
  <si>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</si>
  <si>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</si>
  <si>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</si>
  <si>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</si>
  <si>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</si>
  <si>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</si>
  <si>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</si>
  <si>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</si>
  <si>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</si>
  <si>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</si>
  <si>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</si>
  <si>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</si>
  <si>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</si>
  <si>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</si>
  <si>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</si>
  <si>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</si>
  <si>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</si>
  <si>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</si>
  <si>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</si>
  <si>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</si>
  <si>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</si>
  <si>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</si>
  <si>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</si>
  <si>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</si>
  <si>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</si>
  <si>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</si>
  <si>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</si>
  <si>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</si>
  <si>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</si>
  <si>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</si>
  <si>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</si>
  <si>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</si>
  <si>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</si>
  <si>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</si>
  <si>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</si>
  <si>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</si>
  <si>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</si>
  <si>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</si>
  <si>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</si>
  <si>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</si>
  <si>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</si>
  <si>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</si>
  <si>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</si>
  <si>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</si>
  <si>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</si>
  <si>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</si>
  <si>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</si>
  <si>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</si>
  <si>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</si>
  <si>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</si>
  <si>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</si>
  <si>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</si>
  <si>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</si>
  <si>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</si>
  <si>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</si>
  <si>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</si>
  <si>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</si>
  <si>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</si>
  <si>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</si>
  <si>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</si>
  <si>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</si>
  <si>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</si>
  <si>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</si>
  <si>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</si>
  <si>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</si>
  <si>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</si>
  <si>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</si>
  <si>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</si>
  <si>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</si>
  <si>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</si>
  <si>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</si>
  <si>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</si>
  <si>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</si>
  <si>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</si>
  <si>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</si>
  <si>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</si>
  <si>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</si>
  <si>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</si>
  <si>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</si>
  <si>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</si>
  <si>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</si>
  <si>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</si>
  <si>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</si>
  <si>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</si>
  <si>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</si>
  <si>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</si>
  <si>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</si>
  <si>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</si>
  <si>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</si>
  <si>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</si>
  <si>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</si>
  <si>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</si>
  <si>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</si>
  <si>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</si>
  <si>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</si>
  <si>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</si>
  <si>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</si>
  <si>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</si>
  <si>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</si>
  <si>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</si>
  <si>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</si>
  <si>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</si>
  <si>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</si>
  <si>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</si>
  <si>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</si>
  <si>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</si>
  <si>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</si>
  <si>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</si>
  <si>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</si>
  <si>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</si>
  <si>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</si>
  <si>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</si>
  <si>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</si>
  <si>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</si>
  <si>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</si>
  <si>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</si>
  <si>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</si>
  <si>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</si>
  <si>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</si>
  <si>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</si>
  <si>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</si>
  <si>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</si>
  <si>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</si>
  <si>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</si>
  <si>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</si>
  <si>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</si>
  <si>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</si>
  <si>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</si>
  <si>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</si>
  <si>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</si>
  <si>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</si>
  <si>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</si>
  <si>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</si>
  <si>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</si>
  <si>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</si>
  <si>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</si>
  <si>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</si>
  <si>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</si>
  <si>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</si>
  <si>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</si>
  <si>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</si>
  <si>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</si>
  <si>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</si>
  <si>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</si>
  <si>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</si>
  <si>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</si>
  <si>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</si>
  <si>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</si>
  <si>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</si>
  <si>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</si>
  <si>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</si>
  <si>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</si>
  <si>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</si>
  <si>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</si>
  <si>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</si>
  <si>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</si>
  <si>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</si>
  <si>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</si>
  <si>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</si>
  <si>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</si>
  <si>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</si>
  <si>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</si>
  <si>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</si>
  <si>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</si>
  <si>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</si>
  <si>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</si>
  <si>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</si>
  <si>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</si>
  <si>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</si>
  <si>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</si>
  <si>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</si>
  <si>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</si>
  <si>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</si>
  <si>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</si>
  <si>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</si>
  <si>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</si>
  <si>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</si>
  <si>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</si>
  <si>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</si>
  <si>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</si>
  <si>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</si>
  <si>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</si>
  <si>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</si>
  <si>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</si>
  <si>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</si>
  <si>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</si>
  <si>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</si>
  <si>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</si>
  <si>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</si>
  <si>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</si>
  <si>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</si>
  <si>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</si>
  <si>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</si>
  <si>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</si>
  <si>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</si>
  <si>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</si>
  <si>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</si>
  <si>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</si>
  <si>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</si>
  <si>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</si>
  <si>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</si>
  <si>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</si>
  <si>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</si>
  <si>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</si>
  <si>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</si>
  <si>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</si>
  <si>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</si>
  <si>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</si>
  <si>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</si>
  <si>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</si>
  <si>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</si>
  <si>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</si>
  <si>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</si>
  <si>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</si>
  <si>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</si>
  <si>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</si>
  <si>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</si>
  <si>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</si>
  <si>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</si>
  <si>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</si>
  <si>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</si>
  <si>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</si>
  <si>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</si>
  <si>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</si>
  <si>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</si>
  <si>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</si>
  <si>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</si>
  <si>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</si>
  <si>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</si>
  <si>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</si>
  <si>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</si>
  <si>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</si>
  <si>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</si>
  <si>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</si>
  <si>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</si>
  <si>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</si>
  <si>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</si>
  <si>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</si>
  <si>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</si>
  <si>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</si>
  <si>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</si>
  <si>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</si>
  <si>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</si>
  <si>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</si>
  <si>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</si>
  <si>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</si>
  <si>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</si>
  <si>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</si>
  <si>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</si>
  <si>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</si>
  <si>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</si>
  <si>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</si>
  <si>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</si>
  <si>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</si>
  <si>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</si>
  <si>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</si>
  <si>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</si>
  <si>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</si>
  <si>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</si>
  <si>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</si>
  <si>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</si>
  <si>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</si>
  <si>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</si>
  <si>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</si>
  <si>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</si>
  <si>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</si>
  <si>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</si>
  <si>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</si>
  <si>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</si>
  <si>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</si>
  <si>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</si>
  <si>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</si>
  <si>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</si>
  <si>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</si>
  <si>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</si>
  <si>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</si>
  <si>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</si>
  <si>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</si>
  <si>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</si>
  <si>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</si>
  <si>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</si>
  <si>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</si>
  <si>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</si>
  <si>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</si>
  <si>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</si>
  <si>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</si>
  <si>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</si>
  <si>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</si>
  <si>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</si>
  <si>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</si>
  <si>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</si>
  <si>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</si>
  <si>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</si>
  <si>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</si>
  <si>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</si>
  <si>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</si>
  <si>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</si>
  <si>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</si>
  <si>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</si>
  <si>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</si>
  <si>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</si>
  <si>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</si>
  <si>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</si>
  <si>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</si>
  <si>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</si>
  <si>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</si>
  <si>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</si>
  <si>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</si>
  <si>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</si>
  <si>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</si>
  <si>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</si>
  <si>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</si>
  <si>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</si>
  <si>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</si>
  <si>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</si>
  <si>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</si>
  <si>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</si>
  <si>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</si>
  <si>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</si>
  <si>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</si>
  <si>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</si>
  <si>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</si>
  <si>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</si>
  <si>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</si>
  <si>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</si>
  <si>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</si>
  <si>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</si>
  <si>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</si>
  <si>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</si>
  <si>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</si>
  <si>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</si>
  <si>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</si>
  <si>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</si>
  <si>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</si>
  <si>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</si>
  <si>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</si>
  <si>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</si>
  <si>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</si>
  <si>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</si>
  <si>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</si>
  <si>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</si>
  <si>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</si>
  <si>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</si>
  <si>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</si>
  <si>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</si>
  <si>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</si>
  <si>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</si>
  <si>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</si>
  <si>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</si>
  <si>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</si>
  <si>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</si>
  <si>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</si>
  <si>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</si>
  <si>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</si>
  <si>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</si>
  <si>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</si>
  <si>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</si>
  <si>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</si>
  <si>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</si>
  <si>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</si>
  <si>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</si>
  <si>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</si>
  <si>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</si>
  <si>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</si>
  <si>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</si>
  <si>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</si>
  <si>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</si>
  <si>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</si>
  <si>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</si>
  <si>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</si>
  <si>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</si>
  <si>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</si>
  <si>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</si>
  <si>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</si>
  <si>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</si>
  <si>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</si>
  <si>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</si>
  <si>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</si>
  <si>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</si>
  <si>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</si>
  <si>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</si>
  <si>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</si>
  <si>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</si>
  <si>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</si>
  <si>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</si>
  <si>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</si>
  <si>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</si>
  <si>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</si>
  <si>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</si>
  <si>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</si>
  <si>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</si>
  <si>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</si>
  <si>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</si>
  <si>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</si>
  <si>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</si>
  <si>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</si>
  <si>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</si>
  <si>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</si>
  <si>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</si>
  <si>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</si>
  <si>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</si>
  <si>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</si>
  <si>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</si>
  <si>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</si>
  <si>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</si>
  <si>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</si>
  <si>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</si>
  <si>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</si>
  <si>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</si>
  <si>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</si>
  <si>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</si>
  <si>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</si>
  <si>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</si>
  <si>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</si>
  <si>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</si>
  <si>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</si>
  <si>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</si>
  <si>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</si>
  <si>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</si>
  <si>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</si>
  <si>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</si>
  <si>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</si>
  <si>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</si>
  <si>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</si>
  <si>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</si>
  <si>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</si>
  <si>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</si>
  <si>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</si>
  <si>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</si>
  <si>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</si>
  <si>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</si>
  <si>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</si>
  <si>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</si>
  <si>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</si>
  <si>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</si>
  <si>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</si>
  <si>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</si>
  <si>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</si>
  <si>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</si>
  <si>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</si>
  <si>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</si>
  <si>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</si>
  <si>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</si>
  <si>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</si>
  <si>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</si>
  <si>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</si>
  <si>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</si>
  <si>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</si>
  <si>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</si>
  <si>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</si>
  <si>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</si>
  <si>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</si>
  <si>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</si>
  <si>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</si>
  <si>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</si>
  <si>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</si>
  <si>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</si>
  <si>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</si>
  <si>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</si>
  <si>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</si>
  <si>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</si>
  <si>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</si>
  <si>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</si>
  <si>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</si>
  <si>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</si>
  <si>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</si>
  <si>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</si>
  <si>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</si>
  <si>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</si>
  <si>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</si>
  <si>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</si>
  <si>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</si>
  <si>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</si>
  <si>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</si>
  <si>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</si>
  <si>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</si>
  <si>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</si>
  <si>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</si>
  <si>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</si>
  <si>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</si>
  <si>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</si>
  <si>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</si>
  <si>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</si>
  <si>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</si>
  <si>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</si>
  <si>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</si>
  <si>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</si>
  <si>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</si>
  <si>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</si>
  <si>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</si>
  <si>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</si>
  <si>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</si>
  <si>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</si>
  <si>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</si>
  <si>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</si>
  <si>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</si>
  <si>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</si>
  <si>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</si>
  <si>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</si>
  <si>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</si>
  <si>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</si>
  <si>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</si>
  <si>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</si>
  <si>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</si>
  <si>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</si>
  <si>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</si>
  <si>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</si>
  <si>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</si>
  <si>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</si>
  <si>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</si>
  <si>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</si>
  <si>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</si>
  <si>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</si>
  <si>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</si>
  <si>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</si>
  <si>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</si>
  <si>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</si>
  <si>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</si>
  <si>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</si>
  <si>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</si>
  <si>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</si>
  <si>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</si>
  <si>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</si>
  <si>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</si>
  <si>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</si>
  <si>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</si>
  <si>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</si>
  <si>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</si>
  <si>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</si>
  <si>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</si>
  <si>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</si>
  <si>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</si>
  <si>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</si>
  <si>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</si>
  <si>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</si>
  <si>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</si>
  <si>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</si>
  <si>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</si>
  <si>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</si>
  <si>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</si>
  <si>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</si>
  <si>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</si>
  <si>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</si>
  <si>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</si>
  <si>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</si>
  <si>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</si>
  <si>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</si>
  <si>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</si>
  <si>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</si>
  <si>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</si>
  <si>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</si>
  <si>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</si>
  <si>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</si>
  <si>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</si>
  <si>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</si>
  <si>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</si>
  <si>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</si>
  <si>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</si>
  <si>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</si>
  <si>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</si>
  <si>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</si>
  <si>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</si>
  <si>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</si>
  <si>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</si>
  <si>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</si>
  <si>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</si>
  <si>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</si>
  <si>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</si>
  <si>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</si>
  <si>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</si>
  <si>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</si>
  <si>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</si>
  <si>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</si>
  <si>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</si>
  <si>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</si>
  <si>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</si>
  <si>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</si>
  <si>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</si>
  <si>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</si>
  <si>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</si>
  <si>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</si>
  <si>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</si>
  <si>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</si>
  <si>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</si>
  <si>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</si>
  <si>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</si>
  <si>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</si>
  <si>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</si>
  <si>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</si>
  <si>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</si>
  <si>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</si>
  <si>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</si>
  <si>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</si>
  <si>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</si>
  <si>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</si>
  <si>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</si>
  <si>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</si>
  <si>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</si>
  <si>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</si>
  <si>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</si>
  <si>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</si>
  <si>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</si>
  <si>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</si>
  <si>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</si>
  <si>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</si>
  <si>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</si>
  <si>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</si>
  <si>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</si>
  <si>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</si>
  <si>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</si>
  <si>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</si>
  <si>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</si>
  <si>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</si>
  <si>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</si>
  <si>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</si>
  <si>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</si>
  <si>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</si>
  <si>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</si>
  <si>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</si>
  <si>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</si>
  <si>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</si>
  <si>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</si>
  <si>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</si>
  <si>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</si>
  <si>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</si>
  <si>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</si>
  <si>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</si>
  <si>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</si>
  <si>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</si>
  <si>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</si>
  <si>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</si>
  <si>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</si>
  <si>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</si>
  <si>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</si>
  <si>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</si>
  <si>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</si>
  <si>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</si>
  <si>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</si>
  <si>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</si>
  <si>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</si>
  <si>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</si>
  <si>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</si>
  <si>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</si>
  <si>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</si>
  <si>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</si>
  <si>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</si>
  <si>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</si>
  <si>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</si>
  <si>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</si>
  <si>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</si>
  <si>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</si>
  <si>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</si>
  <si>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</si>
  <si>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</si>
  <si>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</si>
  <si>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</si>
  <si>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</si>
  <si>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</si>
  <si>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</si>
  <si>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</si>
  <si>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</si>
  <si>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</si>
  <si>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</si>
  <si>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</si>
  <si>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</si>
  <si>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</si>
  <si>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</si>
  <si>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</si>
  <si>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</si>
  <si>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</si>
  <si>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</si>
  <si>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</si>
  <si>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</si>
  <si>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</si>
  <si>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</si>
  <si>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</si>
  <si>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</si>
  <si>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</si>
  <si>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</si>
  <si>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</si>
  <si>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</si>
  <si>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</si>
  <si>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</si>
  <si>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</si>
  <si>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</si>
  <si>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</si>
  <si>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</si>
  <si>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</si>
  <si>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</si>
  <si>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</si>
  <si>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</si>
  <si>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</si>
  <si>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</si>
  <si>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</si>
  <si>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</si>
  <si>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</si>
  <si>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</si>
  <si>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</si>
  <si>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</si>
  <si>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</si>
  <si>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</si>
  <si>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</si>
  <si>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</si>
  <si>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</si>
  <si>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</si>
  <si>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</si>
  <si>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</si>
  <si>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</si>
  <si>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</si>
  <si>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</si>
  <si>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</si>
  <si>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</si>
  <si>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</si>
  <si>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</si>
  <si>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</si>
  <si>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</si>
  <si>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</si>
  <si>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</si>
  <si>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</si>
  <si>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</si>
  <si>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</si>
  <si>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</si>
  <si>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</si>
  <si>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</si>
  <si>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</si>
  <si>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</si>
  <si>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</si>
  <si>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</si>
  <si>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</si>
  <si>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</si>
  <si>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</si>
  <si>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</si>
  <si>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</si>
  <si>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</si>
  <si>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</si>
  <si>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</si>
  <si>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</si>
  <si>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</si>
  <si>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</si>
  <si>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</si>
  <si>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</si>
  <si>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</si>
  <si>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</si>
  <si>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</si>
  <si>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</si>
  <si>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</si>
  <si>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</si>
  <si>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</si>
  <si>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</si>
  <si>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</si>
  <si>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</si>
  <si>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</si>
  <si>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</si>
  <si>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</si>
  <si>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</si>
  <si>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</si>
  <si>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</si>
  <si>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</si>
  <si>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</si>
  <si>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</si>
  <si>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</si>
  <si>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</si>
  <si>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</si>
  <si>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</si>
  <si>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</si>
  <si>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</si>
  <si>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</si>
  <si>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</si>
  <si>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</si>
  <si>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</si>
  <si>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</si>
  <si>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</si>
  <si>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</si>
  <si>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</si>
  <si>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</si>
  <si>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</si>
  <si>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</si>
  <si>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</si>
  <si>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</si>
  <si>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</si>
  <si>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</si>
  <si>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</si>
  <si>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</si>
  <si>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</si>
  <si>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</si>
  <si>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</si>
  <si>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</si>
  <si>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</si>
  <si>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</si>
  <si>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</si>
  <si>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</si>
  <si>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</si>
  <si>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</si>
  <si>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</si>
  <si>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</si>
  <si>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</si>
  <si>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</si>
  <si>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</si>
  <si>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</si>
  <si>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</si>
  <si>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</si>
  <si>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</si>
  <si>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</si>
  <si>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</si>
  <si>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</si>
  <si>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</si>
  <si>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</si>
  <si>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</si>
  <si>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</si>
  <si>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</si>
  <si>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</si>
  <si>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</si>
  <si>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</si>
  <si>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</si>
  <si>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</si>
  <si>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</si>
  <si>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</si>
  <si>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</si>
  <si>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</si>
  <si>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</si>
  <si>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</si>
  <si>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</si>
  <si>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</si>
  <si>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</si>
  <si>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</si>
  <si>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</si>
  <si>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</si>
  <si>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</si>
  <si>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</si>
  <si>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</si>
  <si>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</si>
  <si>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</si>
  <si>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</si>
  <si>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</si>
  <si>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</si>
  <si>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</si>
  <si>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</si>
  <si>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</si>
  <si>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</si>
  <si>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</si>
  <si>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</si>
  <si>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</si>
  <si>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</si>
  <si>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</si>
  <si>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</si>
  <si>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</si>
  <si>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</si>
  <si>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</si>
  <si>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</si>
  <si>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</si>
  <si>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</si>
  <si>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</si>
  <si>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</si>
  <si>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</si>
  <si>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</si>
  <si>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</si>
  <si>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</si>
  <si>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</si>
  <si>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</si>
  <si>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</si>
  <si>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</si>
  <si>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</si>
  <si>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</si>
  <si>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</si>
  <si>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</si>
  <si>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</si>
  <si>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</si>
  <si>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</si>
  <si>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</si>
  <si>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</si>
  <si>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</si>
  <si>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</si>
  <si>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</si>
  <si>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</si>
  <si>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</si>
  <si>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</si>
  <si>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</si>
  <si>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</si>
  <si>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</si>
  <si>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</si>
  <si>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</si>
  <si>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</si>
  <si>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</si>
  <si>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</si>
  <si>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</si>
  <si>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</si>
  <si>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</si>
  <si>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</si>
  <si>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</si>
  <si>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</si>
  <si>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</si>
  <si>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</si>
  <si>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</si>
  <si>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</si>
  <si>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</si>
  <si>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</si>
  <si>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</si>
  <si>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</si>
  <si>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</si>
  <si>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</si>
  <si>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</si>
  <si>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</si>
  <si>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</si>
  <si>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</si>
  <si>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</si>
  <si>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</si>
  <si>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</si>
  <si>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</si>
  <si>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</si>
  <si>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</si>
  <si>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</si>
  <si>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</si>
  <si>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</si>
  <si>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</si>
  <si>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</si>
  <si>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</si>
  <si>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</si>
  <si>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</si>
  <si>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</si>
  <si>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</si>
  <si>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</si>
  <si>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</si>
  <si>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</si>
  <si>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</si>
  <si>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</si>
  <si>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</si>
  <si>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</si>
  <si>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</si>
  <si>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</si>
  <si>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</si>
  <si>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</si>
  <si>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</si>
  <si>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</si>
  <si>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</si>
  <si>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</si>
  <si>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</si>
  <si>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</si>
  <si>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</si>
  <si>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</si>
  <si>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</si>
  <si>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</si>
  <si>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</si>
  <si>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</si>
  <si>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</si>
  <si>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</si>
  <si>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</si>
  <si>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</si>
  <si>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</si>
  <si>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</si>
  <si>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</si>
  <si>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</si>
  <si>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</si>
  <si>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</si>
  <si>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</si>
  <si>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</si>
  <si>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</si>
  <si>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</si>
  <si>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</si>
  <si>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</si>
  <si>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</si>
  <si>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</si>
  <si>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</si>
  <si>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</si>
  <si>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</si>
  <si>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</si>
  <si>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</si>
  <si>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</si>
  <si>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</si>
  <si>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</si>
  <si>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</si>
  <si>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</si>
  <si>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</si>
  <si>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</si>
  <si>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</si>
  <si>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</si>
  <si>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</si>
  <si>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</si>
  <si>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</si>
  <si>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</si>
  <si>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</si>
  <si>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</si>
  <si>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</si>
  <si>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</si>
  <si>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</si>
  <si>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</si>
  <si>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</si>
  <si>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</si>
  <si>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</si>
  <si>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</si>
  <si>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</si>
  <si>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</si>
  <si>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</si>
  <si>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</si>
  <si>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</si>
  <si>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</si>
  <si>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</si>
  <si>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</si>
  <si>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</si>
  <si>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</si>
  <si>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</si>
  <si>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</si>
  <si>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</si>
  <si>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</si>
  <si>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</si>
  <si>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</si>
  <si>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</si>
  <si>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</si>
  <si>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</si>
  <si>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</si>
  <si>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</si>
  <si>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</si>
  <si>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</si>
  <si>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</si>
  <si>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</si>
  <si>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</si>
  <si>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</si>
  <si>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</si>
  <si>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</si>
  <si>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</si>
  <si>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</si>
  <si>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</si>
  <si>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</si>
  <si>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</si>
  <si>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</si>
  <si>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</si>
  <si>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</si>
  <si>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</si>
  <si>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</si>
  <si>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</si>
  <si>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</si>
  <si>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</si>
  <si>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</si>
  <si>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</si>
  <si>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</si>
  <si>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</si>
  <si>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</si>
  <si>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</si>
  <si>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</si>
  <si>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</si>
  <si>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</si>
  <si>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</si>
  <si>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</si>
  <si>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</si>
  <si>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</si>
  <si>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</si>
  <si>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</si>
  <si>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</si>
  <si>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</si>
  <si>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</si>
  <si>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</si>
  <si>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</si>
  <si>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</si>
  <si>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</si>
  <si>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</si>
  <si>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</si>
  <si>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</si>
  <si>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</si>
  <si>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</si>
  <si>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</si>
  <si>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</si>
  <si>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</si>
  <si>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</si>
  <si>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</si>
  <si>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</si>
  <si>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</si>
  <si>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</si>
  <si>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</si>
  <si>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</si>
  <si>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</si>
  <si>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</si>
  <si>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</si>
  <si>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</si>
  <si>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</si>
  <si>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</si>
  <si>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</si>
  <si>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</si>
  <si>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</si>
  <si>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</si>
  <si>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</si>
  <si>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</si>
  <si>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</si>
  <si>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</si>
  <si>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</si>
  <si>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</si>
  <si>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</si>
  <si>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</si>
  <si>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</si>
  <si>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</si>
  <si>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</si>
  <si>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</si>
  <si>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</si>
  <si>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</si>
  <si>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</si>
  <si>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</si>
  <si>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</si>
  <si>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</si>
  <si>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</si>
  <si>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</si>
  <si>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</si>
  <si>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</si>
  <si>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</si>
  <si>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</si>
  <si>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</si>
  <si>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</si>
  <si>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</si>
  <si>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</si>
  <si>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</si>
  <si>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</si>
  <si>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</si>
  <si>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</si>
  <si>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</si>
  <si>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</si>
  <si>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</si>
  <si>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</si>
  <si>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</si>
  <si>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</si>
  <si>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</si>
  <si>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</si>
  <si>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</si>
  <si>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</si>
  <si>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</si>
  <si>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</si>
  <si>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</si>
  <si>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</si>
  <si>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</si>
  <si>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</si>
  <si>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</si>
  <si>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</si>
  <si>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</si>
  <si>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</si>
  <si>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</si>
  <si>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</si>
  <si>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</si>
  <si>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</si>
  <si>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</si>
  <si>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</si>
  <si>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</si>
  <si>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</si>
  <si>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</si>
  <si>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</si>
  <si>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</si>
  <si>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</si>
  <si>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</si>
  <si>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</si>
  <si>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</si>
  <si>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</si>
  <si>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</si>
  <si>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</si>
  <si>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</si>
  <si>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</si>
  <si>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</si>
  <si>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</si>
  <si>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</si>
  <si>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</si>
  <si>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</si>
  <si>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</si>
  <si>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</si>
  <si>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</si>
  <si>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</si>
  <si>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</si>
  <si>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</si>
  <si>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</si>
  <si>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</si>
  <si>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</si>
  <si>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</si>
  <si>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</si>
  <si>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</si>
  <si>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</si>
  <si>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</si>
  <si>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</si>
  <si>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</si>
  <si>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</si>
  <si>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</si>
  <si>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</si>
  <si>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</si>
  <si>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</si>
  <si>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</si>
  <si>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</si>
  <si>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</si>
  <si>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</si>
  <si>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</si>
  <si>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</si>
  <si>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</si>
  <si>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</si>
  <si>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</si>
  <si>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</si>
  <si>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</si>
  <si>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</si>
  <si>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</si>
  <si>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</si>
  <si>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</si>
  <si>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</si>
  <si>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</si>
  <si>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</si>
  <si>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</si>
  <si>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</si>
  <si>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</si>
  <si>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</si>
  <si>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</si>
  <si>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</si>
  <si>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</si>
  <si>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</si>
  <si>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</si>
  <si>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</si>
  <si>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</si>
  <si>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</si>
  <si>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</si>
  <si>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</si>
  <si>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</si>
  <si>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</si>
  <si>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</si>
  <si>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</si>
  <si>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</si>
  <si>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</si>
  <si>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</si>
  <si>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</si>
  <si>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</si>
  <si>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</si>
  <si>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</si>
  <si>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</si>
  <si>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</si>
  <si>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</si>
  <si>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</si>
  <si>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</si>
  <si>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</si>
  <si>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</si>
  <si>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</si>
  <si>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</si>
  <si>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</si>
  <si>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</si>
  <si>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</si>
  <si>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</si>
  <si>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</si>
  <si>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</si>
  <si>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</si>
  <si>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</si>
  <si>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</si>
  <si>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</si>
  <si>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</si>
  <si>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</si>
  <si>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</si>
  <si>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</si>
  <si>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</si>
  <si>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</si>
  <si>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</si>
  <si>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</si>
  <si>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</si>
  <si>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</si>
  <si>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</si>
  <si>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</si>
  <si>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</si>
  <si>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</si>
  <si>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</si>
  <si>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</si>
  <si>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</si>
  <si>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</si>
  <si>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</si>
  <si>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</si>
  <si>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</si>
  <si>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</si>
  <si>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</si>
  <si>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</si>
  <si>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</si>
  <si>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</si>
  <si>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</si>
  <si>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</si>
  <si>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</si>
  <si>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</si>
  <si>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</si>
  <si>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</si>
  <si>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</si>
  <si>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</si>
  <si>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</si>
  <si>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</si>
  <si>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</si>
  <si>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</si>
  <si>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</si>
  <si>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</si>
  <si>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</si>
  <si>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</si>
  <si>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</si>
  <si>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</si>
  <si>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</si>
  <si>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</si>
  <si>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</si>
  <si>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</si>
  <si>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</si>
  <si>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</si>
  <si>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</si>
  <si>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</si>
  <si>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</si>
  <si>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</si>
  <si>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</si>
  <si>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</si>
  <si>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</si>
  <si>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</si>
  <si>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</si>
  <si>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</si>
  <si>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</si>
  <si>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</si>
  <si>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</si>
  <si>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</si>
  <si>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</si>
  <si>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</si>
  <si>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</si>
  <si>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</si>
  <si>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</si>
  <si>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</si>
  <si>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</si>
  <si>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</si>
  <si>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</si>
  <si>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</si>
  <si>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</si>
  <si>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</si>
  <si>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</si>
  <si>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</si>
  <si>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</si>
  <si>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</si>
  <si>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</si>
  <si>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</si>
  <si>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</si>
  <si>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</si>
  <si>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</si>
  <si>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</si>
  <si>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</si>
  <si>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</si>
  <si>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</si>
  <si>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</si>
  <si>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</si>
  <si>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</si>
  <si>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</si>
  <si>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</si>
  <si>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</si>
  <si>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</si>
  <si>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</si>
  <si>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</si>
  <si>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</si>
  <si>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</si>
  <si>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</si>
  <si>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</si>
  <si>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</si>
  <si>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</si>
  <si>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</si>
  <si>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</si>
  <si>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</si>
  <si>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</si>
  <si>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</si>
  <si>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</si>
  <si>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</si>
  <si>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</si>
  <si>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</si>
  <si>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</si>
  <si>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</si>
  <si>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</si>
  <si>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</si>
  <si>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</si>
  <si>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</si>
  <si>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</si>
  <si>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</si>
  <si>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</si>
  <si>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</si>
  <si>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</si>
  <si>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</si>
  <si>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</si>
  <si>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</si>
  <si>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</si>
  <si>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</si>
  <si>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</si>
  <si>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</si>
  <si>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</si>
  <si>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</si>
  <si>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</si>
  <si>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</si>
  <si>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</si>
  <si>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</si>
  <si>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</si>
  <si>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</si>
  <si>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</si>
  <si>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</si>
  <si>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</si>
  <si>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</si>
  <si>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</si>
  <si>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</si>
  <si>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</si>
  <si>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</si>
  <si>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</si>
  <si>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</si>
  <si>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</si>
  <si>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</si>
  <si>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</si>
  <si>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</si>
  <si>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</si>
  <si>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</si>
  <si>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</si>
  <si>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</si>
  <si>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</si>
  <si>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</si>
  <si>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</si>
  <si>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</si>
  <si>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</si>
  <si>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</si>
  <si>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</si>
  <si>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</si>
  <si>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</si>
  <si>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</si>
  <si>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</si>
  <si>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</si>
  <si>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</si>
  <si>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</si>
  <si>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</si>
  <si>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</si>
  <si>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</si>
  <si>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</si>
  <si>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</si>
  <si>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</si>
  <si>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</si>
  <si>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</si>
  <si>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</si>
  <si>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</si>
  <si>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</si>
  <si>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</si>
  <si>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</si>
  <si>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</si>
  <si>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</si>
  <si>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</si>
  <si>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</si>
  <si>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</si>
  <si>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</si>
  <si>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</si>
  <si>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</si>
  <si>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</si>
  <si>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</si>
  <si>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</si>
  <si>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</si>
  <si>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</si>
  <si>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</si>
  <si>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</si>
  <si>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</si>
  <si>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</si>
  <si>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</si>
  <si>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</si>
  <si>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</si>
  <si>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</si>
  <si>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</si>
  <si>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</si>
  <si>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</si>
  <si>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</si>
  <si>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</si>
  <si>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</si>
  <si>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</si>
  <si>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</si>
  <si>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</si>
  <si>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</si>
  <si>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</si>
  <si>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</si>
  <si>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</si>
  <si>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</si>
  <si>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</si>
  <si>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</si>
  <si>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</si>
  <si>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</si>
  <si>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</si>
  <si>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</si>
  <si>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</si>
  <si>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</si>
  <si>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</si>
  <si>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</si>
  <si>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</si>
  <si>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</si>
  <si>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</si>
  <si>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</si>
  <si>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</si>
  <si>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</si>
  <si>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</si>
  <si>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</si>
  <si>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</si>
  <si>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</si>
  <si>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</si>
  <si>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</si>
  <si>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</si>
  <si>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</si>
  <si>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</si>
  <si>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</si>
  <si>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</si>
  <si>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</si>
  <si>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</si>
  <si>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</si>
  <si>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</si>
  <si>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</si>
  <si>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</si>
  <si>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</si>
  <si>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</si>
  <si>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</si>
  <si>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</si>
  <si>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</si>
  <si>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</si>
  <si>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</si>
  <si>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</si>
  <si>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</si>
  <si>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</si>
  <si>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</si>
  <si>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</si>
  <si>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</si>
  <si>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</si>
  <si>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</si>
  <si>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</si>
  <si>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</si>
  <si>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</si>
  <si>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</si>
  <si>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</si>
  <si>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</si>
  <si>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</si>
  <si>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</si>
  <si>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</si>
  <si>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</si>
  <si>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</si>
  <si>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</si>
  <si>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</si>
  <si>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</si>
  <si>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</si>
  <si>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</si>
  <si>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</si>
  <si>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</si>
  <si>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</si>
  <si>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</si>
  <si>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</si>
  <si>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</si>
  <si>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</si>
  <si>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</si>
  <si>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</si>
  <si>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</si>
  <si>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</si>
  <si>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</si>
  <si>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</si>
  <si>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</si>
  <si>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</si>
  <si>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</si>
  <si>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</si>
  <si>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</si>
  <si>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</si>
  <si>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</si>
  <si>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</si>
  <si>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</si>
  <si>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</si>
  <si>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</si>
  <si>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</si>
  <si>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</si>
  <si>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</si>
  <si>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</si>
  <si>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</si>
  <si>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</si>
  <si>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</si>
  <si>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</si>
  <si>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</si>
  <si>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</si>
  <si>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</si>
  <si>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</si>
  <si>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</si>
  <si>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</si>
  <si>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</si>
  <si>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</si>
  <si>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</si>
  <si>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</si>
  <si>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</si>
  <si>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</si>
  <si>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</si>
  <si>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</si>
  <si>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</si>
  <si>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</si>
  <si>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</si>
  <si>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</si>
  <si>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</si>
  <si>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</si>
  <si>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</si>
  <si>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</si>
  <si>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</si>
  <si>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</si>
  <si>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</si>
  <si>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</si>
  <si>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</si>
  <si>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</si>
  <si>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</si>
  <si>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</si>
  <si>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</si>
  <si>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</si>
  <si>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</si>
  <si>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</si>
  <si>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</si>
  <si>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</si>
  <si>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</si>
  <si>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</si>
  <si>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</si>
  <si>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</si>
  <si>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</si>
  <si>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</si>
  <si>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</si>
  <si>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</si>
  <si>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</si>
  <si>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</si>
  <si>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</si>
  <si>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</si>
  <si>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</si>
  <si>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</si>
  <si>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</si>
  <si>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</si>
  <si>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</si>
  <si>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</si>
  <si>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</si>
  <si>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</si>
  <si>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</si>
  <si>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</si>
  <si>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</si>
  <si>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</si>
  <si>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</si>
  <si>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</si>
  <si>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</si>
  <si>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</si>
  <si>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</si>
  <si>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</si>
  <si>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</si>
  <si>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</si>
  <si>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</si>
  <si>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</si>
  <si>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</si>
  <si>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</si>
  <si>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</si>
  <si>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</si>
  <si>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</si>
  <si>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</si>
  <si>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</si>
  <si>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</si>
  <si>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</si>
  <si>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</si>
  <si>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</si>
  <si>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</si>
  <si>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</si>
  <si>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</si>
  <si>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</si>
  <si>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</si>
  <si>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</si>
  <si>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</si>
  <si>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</si>
  <si>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</si>
  <si>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</si>
  <si>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</si>
  <si>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</si>
  <si>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</si>
  <si>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</si>
  <si>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</si>
  <si>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</si>
  <si>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</si>
  <si>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</si>
  <si>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</si>
  <si>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</si>
  <si>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</si>
  <si>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</si>
  <si>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</si>
  <si>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</si>
  <si>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</si>
  <si>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</si>
  <si>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</si>
  <si>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</si>
  <si>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</si>
  <si>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</si>
  <si>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</si>
  <si>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</si>
  <si>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</si>
  <si>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</si>
  <si>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</si>
  <si>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</si>
  <si>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</si>
  <si>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</si>
  <si>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</si>
  <si>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</si>
  <si>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</si>
  <si>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</si>
  <si>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</si>
  <si>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</si>
  <si>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</si>
  <si>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</si>
  <si>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</si>
  <si>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</si>
  <si>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</si>
  <si>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</si>
  <si>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</si>
  <si>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</si>
  <si>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</si>
  <si>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</si>
  <si>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</si>
  <si>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</si>
  <si>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</si>
  <si>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</si>
  <si>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</si>
  <si>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</si>
  <si>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</si>
  <si>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</si>
  <si>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</si>
  <si>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</si>
  <si>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</si>
  <si>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</si>
  <si>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</si>
  <si>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</si>
  <si>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</si>
  <si>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</si>
  <si>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</si>
  <si>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</si>
  <si>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</si>
  <si>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</si>
  <si>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</si>
  <si>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</si>
  <si>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</si>
  <si>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</si>
  <si>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</si>
  <si>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</si>
  <si>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</si>
  <si>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</si>
  <si>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</si>
  <si>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</si>
  <si>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</si>
  <si>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</si>
  <si>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</si>
  <si>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</si>
  <si>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</si>
  <si>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</si>
  <si>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</si>
  <si>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</si>
  <si>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</si>
  <si>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</si>
  <si>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</si>
  <si>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</si>
  <si>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</si>
  <si>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</si>
  <si>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</si>
  <si>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</si>
  <si>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</si>
  <si>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</si>
  <si>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</si>
  <si>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</si>
  <si>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</si>
  <si>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</si>
  <si>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</si>
  <si>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</si>
  <si>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</si>
  <si>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</si>
  <si>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</si>
  <si>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</si>
  <si>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</si>
  <si>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</si>
  <si>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</si>
  <si>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</si>
  <si>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</si>
  <si>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</si>
  <si>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</si>
  <si>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</si>
  <si>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</si>
  <si>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</si>
  <si>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</si>
  <si>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</si>
  <si>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</si>
  <si>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</si>
  <si>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</si>
  <si>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</si>
  <si>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</si>
  <si>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</si>
  <si>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</si>
  <si>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</si>
  <si>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</si>
  <si>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</si>
  <si>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</si>
  <si>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</si>
  <si>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</si>
  <si>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</si>
  <si>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</si>
  <si>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</si>
  <si>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</si>
  <si>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</si>
  <si>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</si>
  <si>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</si>
  <si>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</si>
  <si>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</si>
  <si>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</si>
  <si>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</si>
  <si>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</si>
  <si>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</si>
  <si>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</si>
  <si>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</si>
  <si>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</si>
  <si>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</si>
  <si>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</si>
  <si>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</si>
  <si>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</si>
  <si>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</si>
  <si>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</si>
  <si>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</si>
  <si>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</si>
  <si>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</si>
  <si>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</si>
  <si>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</si>
  <si>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</si>
  <si>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</si>
  <si>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</si>
  <si>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</si>
  <si>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</si>
  <si>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</si>
  <si>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</si>
  <si>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</si>
  <si>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</si>
  <si>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</si>
  <si>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</si>
  <si>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</si>
  <si>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</si>
  <si>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</si>
  <si>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</si>
  <si>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</si>
  <si>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</si>
  <si>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</si>
  <si>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</si>
  <si>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</si>
  <si>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</si>
  <si>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</si>
  <si>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</si>
  <si>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</si>
  <si>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</si>
  <si>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</si>
  <si>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</si>
  <si>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</si>
  <si>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</si>
  <si>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</si>
  <si>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</si>
  <si>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</si>
  <si>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</si>
  <si>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</si>
  <si>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</si>
  <si>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</si>
  <si>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</si>
  <si>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</si>
  <si>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</si>
  <si>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</si>
  <si>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</si>
  <si>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</si>
  <si>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</si>
  <si>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</si>
  <si>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</si>
  <si>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</si>
  <si>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</si>
  <si>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</si>
  <si>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</si>
  <si>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</si>
  <si>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</si>
  <si>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</si>
  <si>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</si>
  <si>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</si>
  <si>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</si>
  <si>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</si>
  <si>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</si>
  <si>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</si>
  <si>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</si>
  <si>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</si>
  <si>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</si>
  <si>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</si>
  <si>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</si>
  <si>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</si>
  <si>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</si>
  <si>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</si>
  <si>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</si>
  <si>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</si>
  <si>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</si>
  <si>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</si>
  <si>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</si>
  <si>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</si>
  <si>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</si>
  <si>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</si>
  <si>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</si>
  <si>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</si>
  <si>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</si>
  <si>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</si>
  <si>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</si>
  <si>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</si>
  <si>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</si>
  <si>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</si>
  <si>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</si>
  <si>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</si>
  <si>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</si>
  <si>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</si>
  <si>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</si>
  <si>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</si>
  <si>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</si>
  <si>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</si>
  <si>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</si>
  <si>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</si>
  <si>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</si>
  <si>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</si>
  <si>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</si>
  <si>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</si>
  <si>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</si>
  <si>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</si>
  <si>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</si>
  <si>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</si>
  <si>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</si>
  <si>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</si>
  <si>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</si>
  <si>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</si>
  <si>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</si>
  <si>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</si>
  <si>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</si>
  <si>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</si>
  <si>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</si>
  <si>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</si>
  <si>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</si>
  <si>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</si>
  <si>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</si>
  <si>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</si>
  <si>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</si>
  <si>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</si>
  <si>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</si>
  <si>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</si>
  <si>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</si>
  <si>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</si>
  <si>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</si>
  <si>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</si>
  <si>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</si>
  <si>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</si>
  <si>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</si>
  <si>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</si>
  <si>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</si>
  <si>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</si>
  <si>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</si>
  <si>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</si>
  <si>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</si>
  <si>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</si>
  <si>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</si>
  <si>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</si>
  <si>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</si>
  <si>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</si>
  <si>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</si>
  <si>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</si>
  <si>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</si>
  <si>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</si>
  <si>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</si>
  <si>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</si>
  <si>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</si>
  <si>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</si>
  <si>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</si>
  <si>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</si>
  <si>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</si>
  <si>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</si>
  <si>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</si>
  <si>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</si>
  <si>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</si>
  <si>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</si>
  <si>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</si>
  <si>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</si>
  <si>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</si>
  <si>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</si>
  <si>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</si>
  <si>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</si>
  <si>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</si>
  <si>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</si>
  <si>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</si>
  <si>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</si>
  <si>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</si>
  <si>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</si>
  <si>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</si>
  <si>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</si>
  <si>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</si>
  <si>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</si>
  <si>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</si>
  <si>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</si>
  <si>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</si>
  <si>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</si>
  <si>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</si>
  <si>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</si>
  <si>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</si>
  <si>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</si>
  <si>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</si>
  <si>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</si>
  <si>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</si>
  <si>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</si>
  <si>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</si>
  <si>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</si>
  <si>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</si>
  <si>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</si>
  <si>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</si>
  <si>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</si>
  <si>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</si>
  <si>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</si>
  <si>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</si>
  <si>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</si>
  <si>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</si>
  <si>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</si>
  <si>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</si>
  <si>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</si>
  <si>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</si>
  <si>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</si>
  <si>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</si>
  <si>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</si>
  <si>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</si>
  <si>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</si>
  <si>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</si>
  <si>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</si>
  <si>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</si>
  <si>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</si>
  <si>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</si>
  <si>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</si>
  <si>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</si>
  <si>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</si>
  <si>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</si>
  <si>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</si>
  <si>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</si>
  <si>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</si>
  <si>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</si>
  <si>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</si>
  <si>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</si>
  <si>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</si>
  <si>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</si>
  <si>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</si>
  <si>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</si>
  <si>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</si>
  <si>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</si>
  <si>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</si>
  <si>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</si>
  <si>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</si>
  <si>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</si>
  <si>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</si>
  <si>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</si>
  <si>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</si>
  <si>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</si>
  <si>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</si>
  <si>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</si>
  <si>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</si>
  <si>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</si>
  <si>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</si>
  <si>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</si>
  <si>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</si>
  <si>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</si>
  <si>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</si>
  <si>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</si>
  <si>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</si>
  <si>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</si>
  <si>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</si>
  <si>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</si>
  <si>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</si>
  <si>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</si>
  <si>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</si>
  <si>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</si>
  <si>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</si>
  <si>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</si>
  <si>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</si>
  <si>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</si>
  <si>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</si>
  <si>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</si>
  <si>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</si>
  <si>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</si>
  <si>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</si>
  <si>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</si>
  <si>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</si>
  <si>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</si>
  <si>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</si>
  <si>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</si>
  <si>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</si>
  <si>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</si>
  <si>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</si>
  <si>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</si>
  <si>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</si>
  <si>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</si>
  <si>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</si>
  <si>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</si>
  <si>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</si>
  <si>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</si>
  <si>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</si>
  <si>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</si>
  <si>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</si>
  <si>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</si>
  <si>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</si>
  <si>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</si>
  <si>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</si>
  <si>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</si>
  <si>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</si>
  <si>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</si>
  <si>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</si>
  <si>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</si>
  <si>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</si>
  <si>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</si>
  <si>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</si>
  <si>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</si>
  <si>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</si>
  <si>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</si>
  <si>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</si>
  <si>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</si>
  <si>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</si>
  <si>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</si>
  <si>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</si>
  <si>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</si>
  <si>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</si>
  <si>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</si>
  <si>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</si>
  <si>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</si>
  <si>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</si>
  <si>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</si>
  <si>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</si>
  <si>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</si>
  <si>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</si>
  <si>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</si>
  <si>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</si>
  <si>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</si>
  <si>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</si>
  <si>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</si>
  <si>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</si>
  <si>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</si>
  <si>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</si>
  <si>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</si>
  <si>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</si>
  <si>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</si>
  <si>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</si>
  <si>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</si>
  <si>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</si>
  <si>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</si>
  <si>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</si>
  <si>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</si>
  <si>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</si>
  <si>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</si>
  <si>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</si>
  <si>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</si>
  <si>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</si>
  <si>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</si>
  <si>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</si>
  <si>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</si>
  <si>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</si>
  <si>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</si>
  <si>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</si>
  <si>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</si>
  <si>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</si>
  <si>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</si>
  <si>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</si>
  <si>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</si>
  <si>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</si>
  <si>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</si>
  <si>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</si>
  <si>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</si>
  <si>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</si>
  <si>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</si>
  <si>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</si>
  <si>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</si>
  <si>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</si>
  <si>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</si>
  <si>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</si>
  <si>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</si>
  <si>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</si>
  <si>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</si>
  <si>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</si>
  <si>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</si>
  <si>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</si>
  <si>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</si>
  <si>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</si>
  <si>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</si>
  <si>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</si>
  <si>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</si>
  <si>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</si>
  <si>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</si>
  <si>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</si>
  <si>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</si>
  <si>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</si>
  <si>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</si>
  <si>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</si>
  <si>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</si>
  <si>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</si>
  <si>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</si>
  <si>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</si>
  <si>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</si>
  <si>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</si>
  <si>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</si>
  <si>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</si>
  <si>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</si>
  <si>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</si>
  <si>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</si>
  <si>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</si>
  <si>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</si>
  <si>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</si>
  <si>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</si>
  <si>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</si>
  <si>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</si>
  <si>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</si>
  <si>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</si>
  <si>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</si>
  <si>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</si>
  <si>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</si>
  <si>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</si>
  <si>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</si>
  <si>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</si>
  <si>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</si>
  <si>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</si>
  <si>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</si>
  <si>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</si>
  <si>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</si>
  <si>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</si>
  <si>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</si>
  <si>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</si>
  <si>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</si>
  <si>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</si>
  <si>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</si>
  <si>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</si>
  <si>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</si>
  <si>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</si>
  <si>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</si>
  <si>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</si>
  <si>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</si>
  <si>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</si>
  <si>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</si>
  <si>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</si>
  <si>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</si>
  <si>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</si>
  <si>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</si>
  <si>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</si>
  <si>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</si>
  <si>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</si>
  <si>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</si>
  <si>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</si>
  <si>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</si>
  <si>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</si>
  <si>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</si>
  <si>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</si>
  <si>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</si>
  <si>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</si>
  <si>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</si>
  <si>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</si>
  <si>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</si>
  <si>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</si>
  <si>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</si>
  <si>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</si>
  <si>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</si>
  <si>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</si>
  <si>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</si>
  <si>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</si>
  <si>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</si>
  <si>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</si>
  <si>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</si>
  <si>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</si>
  <si>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</si>
  <si>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</si>
  <si>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</si>
  <si>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</si>
  <si>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</si>
  <si>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</si>
  <si>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</si>
  <si>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</si>
  <si>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</si>
  <si>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</si>
  <si>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</si>
  <si>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</si>
  <si>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</si>
  <si>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</si>
  <si>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</si>
  <si>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</si>
  <si>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</si>
  <si>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</si>
  <si>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</si>
  <si>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</si>
  <si>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</si>
  <si>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</si>
  <si>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</si>
  <si>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</si>
  <si>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</si>
  <si>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</si>
  <si>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</si>
  <si>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</si>
  <si>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</si>
  <si>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</si>
  <si>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</si>
  <si>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</si>
  <si>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</si>
  <si>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</si>
  <si>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</si>
  <si>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</si>
  <si>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</si>
  <si>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</si>
  <si>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</si>
  <si>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</si>
  <si>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</si>
  <si>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</si>
  <si>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</si>
  <si>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</si>
  <si>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</si>
  <si>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</si>
  <si>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</si>
  <si>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</si>
  <si>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</si>
  <si>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</si>
  <si>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</si>
  <si>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</si>
  <si>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</si>
  <si>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</si>
  <si>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</si>
  <si>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</si>
  <si>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</si>
  <si>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</si>
  <si>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</si>
  <si>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</si>
  <si>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</si>
  <si>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</si>
  <si>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</si>
  <si>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</si>
  <si>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</si>
  <si>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</si>
  <si>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</si>
  <si>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</si>
  <si>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</si>
  <si>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</si>
  <si>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</si>
  <si>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</si>
  <si>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</si>
  <si>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</si>
  <si>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</si>
  <si>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</si>
  <si>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</si>
  <si>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</si>
  <si>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</si>
  <si>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</si>
  <si>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</si>
  <si>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</si>
  <si>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</si>
  <si>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</si>
  <si>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</si>
  <si>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</si>
  <si>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</si>
  <si>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</si>
  <si>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</si>
  <si>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</si>
  <si>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</si>
  <si>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</si>
  <si>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</si>
  <si>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</si>
  <si>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</si>
  <si>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</si>
  <si>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</si>
  <si>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</si>
  <si>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</si>
  <si>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</si>
  <si>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</si>
  <si>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</si>
  <si>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</si>
  <si>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</si>
  <si>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</si>
  <si>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</si>
  <si>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</si>
  <si>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</si>
  <si>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</si>
  <si>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</si>
  <si>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</si>
  <si>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</si>
  <si>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</si>
  <si>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</si>
  <si>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</si>
  <si>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</si>
  <si>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</si>
  <si>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</si>
  <si>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</si>
  <si>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</si>
  <si>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</si>
  <si>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</si>
  <si>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</si>
  <si>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</si>
  <si>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</si>
  <si>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</si>
  <si>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</si>
  <si>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</si>
  <si>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</si>
  <si>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</si>
  <si>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</si>
  <si>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</si>
  <si>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</si>
  <si>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</si>
  <si>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</si>
  <si>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</si>
  <si>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</si>
  <si>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</si>
  <si>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</si>
  <si>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</si>
  <si>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</si>
  <si>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</si>
  <si>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</si>
  <si>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</si>
  <si>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</si>
  <si>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</si>
  <si>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</si>
  <si>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</si>
  <si>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</si>
  <si>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</si>
  <si>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</si>
  <si>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</si>
  <si>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</si>
  <si>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</si>
  <si>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</si>
  <si>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</si>
  <si>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</si>
  <si>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</si>
  <si>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</si>
  <si>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</si>
  <si>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</si>
  <si>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</si>
  <si>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</si>
  <si>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</si>
  <si>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</si>
  <si>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</si>
  <si>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</si>
  <si>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</si>
  <si>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</si>
  <si>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</si>
  <si>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</si>
  <si>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</si>
  <si>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</si>
  <si>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</si>
  <si>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</si>
  <si>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</si>
  <si>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</si>
  <si>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</si>
  <si>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</si>
  <si>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</si>
  <si>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</si>
  <si>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</si>
  <si>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</si>
  <si>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</si>
  <si>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</si>
  <si>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</si>
  <si>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</si>
  <si>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</si>
  <si>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</si>
  <si>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</si>
  <si>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</si>
  <si>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</si>
  <si>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</si>
  <si>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</si>
  <si>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</si>
  <si>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</si>
  <si>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</si>
  <si>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</si>
  <si>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</si>
  <si>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</si>
  <si>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</si>
  <si>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</si>
  <si>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</si>
  <si>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</si>
  <si>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</si>
  <si>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</si>
  <si>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</si>
  <si>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</si>
  <si>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</si>
  <si>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</si>
  <si>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</si>
  <si>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</si>
  <si>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</si>
  <si>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</si>
  <si>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</si>
  <si>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</si>
  <si>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</si>
  <si>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</si>
  <si>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</si>
  <si>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</si>
  <si>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</si>
  <si>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</si>
  <si>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</si>
  <si>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</si>
  <si>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</si>
  <si>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</si>
  <si>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</si>
  <si>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</si>
  <si>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</si>
  <si>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</si>
  <si>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</si>
  <si>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</si>
  <si>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</si>
  <si>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</si>
  <si>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</si>
  <si>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</si>
  <si>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</si>
  <si>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</si>
  <si>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</si>
  <si>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</si>
  <si>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</si>
  <si>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</si>
  <si>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</si>
  <si>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</si>
  <si>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</si>
  <si>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</si>
  <si>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</si>
  <si>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</si>
  <si>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</si>
  <si>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</si>
  <si>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</si>
  <si>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</si>
  <si>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</si>
  <si>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</si>
  <si>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</si>
  <si>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</si>
  <si>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</si>
  <si>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</si>
  <si>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</si>
  <si>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</si>
  <si>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</si>
  <si>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</si>
  <si>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</si>
  <si>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</si>
  <si>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</si>
  <si>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</si>
  <si>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</si>
  <si>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</si>
  <si>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</si>
  <si>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</si>
  <si>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</si>
  <si>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</si>
  <si>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</si>
  <si>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</si>
  <si>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</si>
  <si>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</si>
  <si>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</si>
  <si>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</si>
  <si>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</si>
  <si>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</si>
  <si>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</si>
  <si>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</si>
  <si>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</si>
  <si>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</si>
  <si>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</si>
  <si>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</si>
  <si>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</si>
  <si>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</si>
  <si>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</si>
  <si>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</si>
  <si>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</si>
  <si>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</si>
  <si>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</si>
  <si>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</si>
  <si>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</si>
  <si>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</si>
  <si>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</si>
  <si>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</si>
  <si>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</si>
  <si>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</si>
  <si>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</si>
  <si>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</si>
  <si>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</si>
  <si>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</si>
  <si>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</si>
  <si>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</si>
  <si>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</si>
  <si>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</si>
  <si>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</si>
  <si>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</si>
  <si>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</si>
  <si>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</si>
  <si>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</si>
  <si>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</si>
  <si>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</si>
  <si>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</si>
  <si>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</si>
  <si>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</si>
  <si>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</si>
  <si>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</si>
  <si>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</si>
  <si>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</si>
  <si>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</si>
  <si>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</si>
  <si>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</si>
  <si>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</si>
  <si>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</si>
  <si>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</si>
  <si>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</si>
  <si>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</si>
  <si>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</si>
  <si>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</si>
  <si>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</si>
  <si>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</si>
  <si>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</si>
  <si>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</si>
  <si>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</si>
  <si>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</si>
  <si>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</si>
  <si>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</si>
  <si>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</si>
  <si>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</si>
  <si>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</si>
  <si>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</si>
  <si>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</si>
  <si>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</si>
  <si>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</si>
  <si>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</si>
  <si>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</si>
  <si>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</si>
  <si>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</si>
  <si>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</si>
  <si>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</si>
  <si>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</si>
  <si>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</si>
  <si>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</si>
  <si>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</si>
  <si>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</si>
  <si>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</si>
  <si>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</si>
  <si>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</si>
  <si>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</si>
  <si>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</si>
  <si>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</si>
  <si>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</si>
  <si>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</si>
  <si>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</si>
  <si>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</si>
  <si>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</si>
  <si>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</si>
  <si>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</si>
  <si>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</si>
  <si>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</si>
  <si>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</si>
  <si>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</si>
  <si>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</si>
  <si>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</si>
  <si>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</si>
  <si>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</si>
  <si>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</si>
  <si>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</si>
  <si>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</si>
  <si>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</si>
  <si>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</si>
  <si>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</si>
  <si>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</si>
  <si>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</si>
  <si>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</si>
  <si>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</si>
  <si>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</si>
  <si>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</si>
  <si>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</si>
  <si>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</si>
  <si>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</si>
  <si>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</si>
  <si>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</si>
  <si>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</si>
  <si>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</si>
  <si>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</si>
  <si>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</si>
  <si>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</si>
  <si>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</si>
  <si>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</si>
  <si>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</si>
  <si>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</si>
  <si>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</si>
  <si>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</si>
  <si>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</si>
  <si>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</si>
  <si>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</si>
  <si>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</si>
  <si>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</si>
  <si>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</si>
  <si>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</si>
  <si>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</si>
  <si>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</si>
  <si>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</si>
  <si>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</si>
  <si>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</si>
  <si>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</si>
  <si>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</si>
  <si>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</si>
  <si>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</si>
  <si>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</si>
  <si>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</si>
  <si>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</si>
  <si>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</si>
  <si>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</si>
  <si>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</si>
  <si>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</si>
  <si>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</si>
  <si>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</si>
  <si>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</si>
  <si>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</si>
  <si>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</si>
  <si>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</si>
  <si>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</si>
  <si>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</si>
  <si>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</si>
  <si>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</si>
  <si>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</si>
  <si>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</si>
  <si>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</si>
  <si>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</si>
  <si>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</si>
  <si>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</si>
  <si>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</si>
  <si>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</si>
  <si>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</si>
  <si>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</si>
  <si>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</si>
  <si>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</si>
  <si>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</si>
  <si>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</si>
  <si>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</si>
  <si>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</si>
  <si>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</si>
  <si>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</si>
  <si>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</si>
  <si>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</si>
  <si>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</si>
  <si>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</si>
  <si>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</si>
  <si>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</si>
  <si>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</si>
  <si>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</si>
  <si>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</si>
  <si>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</si>
  <si>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</si>
  <si>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</si>
  <si>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</si>
  <si>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</si>
  <si>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</si>
  <si>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</si>
  <si>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</si>
  <si>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</si>
  <si>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</si>
  <si>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</si>
  <si>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</si>
  <si>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</si>
  <si>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</si>
  <si>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</si>
  <si>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</si>
  <si>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</si>
  <si>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</si>
  <si>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</si>
  <si>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</si>
  <si>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</si>
  <si>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</si>
  <si>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</si>
  <si>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</si>
  <si>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</si>
  <si>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</si>
  <si>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</si>
  <si>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</si>
  <si>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</si>
  <si>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</si>
  <si>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</si>
  <si>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</si>
  <si>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</si>
  <si>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</si>
  <si>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</si>
  <si>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</si>
  <si>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</si>
  <si>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</si>
  <si>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</si>
  <si>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</si>
  <si>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</si>
  <si>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</si>
  <si>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</si>
  <si>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</si>
  <si>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</si>
  <si>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</si>
  <si>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</si>
  <si>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</si>
  <si>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</si>
  <si>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</si>
  <si>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</si>
  <si>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</si>
  <si>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</si>
  <si>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</si>
  <si>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</si>
  <si>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</si>
  <si>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</si>
  <si>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</si>
  <si>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</si>
  <si>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</si>
  <si>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</si>
  <si>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</si>
  <si>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</si>
  <si>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</si>
  <si>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</si>
  <si>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</si>
  <si>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</si>
  <si>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</si>
  <si>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</si>
  <si>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</si>
  <si>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</si>
  <si>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</si>
  <si>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</si>
  <si>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</si>
  <si>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</si>
  <si>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</si>
  <si>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</si>
  <si>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</si>
  <si>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</si>
  <si>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</si>
  <si>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</si>
  <si>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</si>
  <si>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</si>
  <si>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</si>
  <si>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</si>
  <si>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</si>
  <si>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</si>
  <si>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</si>
  <si>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</si>
  <si>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</si>
  <si>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</si>
  <si>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</si>
  <si>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</si>
  <si>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</si>
  <si>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</si>
  <si>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</si>
  <si>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</si>
  <si>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</si>
  <si>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</si>
  <si>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</si>
  <si>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</si>
  <si>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</si>
  <si>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</si>
  <si>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</si>
  <si>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</si>
  <si>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</si>
  <si>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</si>
  <si>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</si>
  <si>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</si>
  <si>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</si>
  <si>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</si>
  <si>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</si>
  <si>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</si>
  <si>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</si>
  <si>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</si>
  <si>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</si>
  <si>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</si>
  <si>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</si>
  <si>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</si>
  <si>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</si>
  <si>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</si>
  <si>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</si>
  <si>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</si>
  <si>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</si>
  <si>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</si>
  <si>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</si>
  <si>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</si>
  <si>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</si>
  <si>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</si>
  <si>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</si>
  <si>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</si>
  <si>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</si>
  <si>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</si>
  <si>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</si>
  <si>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</si>
  <si>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</si>
  <si>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</si>
  <si>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</si>
  <si>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</si>
  <si>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</si>
  <si>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</si>
  <si>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</si>
  <si>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</si>
  <si>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</si>
  <si>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</si>
  <si>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</si>
  <si>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</si>
  <si>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</si>
  <si>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</si>
  <si>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</si>
  <si>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</si>
  <si>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</si>
  <si>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</si>
  <si>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</si>
  <si>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</si>
  <si>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</si>
  <si>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</si>
  <si>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</si>
  <si>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</si>
  <si>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</si>
  <si>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</si>
  <si>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</si>
  <si>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</si>
  <si>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</si>
  <si>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</si>
  <si>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</si>
  <si>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</si>
  <si>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</si>
  <si>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</si>
  <si>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</si>
  <si>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</si>
  <si>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</si>
  <si>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</si>
  <si>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</si>
  <si>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</si>
  <si>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</si>
  <si>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</si>
  <si>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</si>
  <si>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</si>
  <si>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</si>
  <si>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</si>
  <si>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</si>
  <si>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</si>
  <si>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</si>
  <si>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</si>
  <si>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</si>
  <si>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</si>
  <si>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</si>
  <si>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</si>
  <si>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</si>
  <si>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</si>
  <si>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</si>
  <si>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</si>
  <si>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</si>
  <si>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</si>
  <si>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</si>
  <si>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</si>
  <si>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</si>
  <si>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</si>
  <si>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</si>
  <si>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</si>
  <si>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</si>
  <si>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</si>
  <si>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</si>
  <si>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</si>
  <si>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</si>
  <si>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</si>
  <si>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</si>
  <si>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</si>
  <si>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</si>
  <si>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</si>
  <si>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</si>
  <si>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</si>
  <si>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</si>
  <si>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</si>
  <si>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</si>
  <si>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</si>
  <si>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</si>
  <si>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</si>
  <si>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</si>
  <si>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</si>
  <si>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</si>
  <si>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</si>
  <si>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</si>
  <si>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</si>
  <si>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</si>
  <si>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</si>
  <si>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</si>
  <si>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</si>
  <si>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</si>
  <si>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</si>
  <si>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</si>
  <si>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</si>
  <si>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</si>
  <si>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</si>
  <si>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</si>
  <si>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</si>
  <si>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</si>
  <si>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</si>
  <si>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</si>
  <si>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</si>
  <si>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</si>
  <si>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</si>
  <si>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</si>
  <si>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</si>
  <si>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</si>
  <si>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</si>
  <si>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</si>
  <si>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</si>
  <si>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</si>
  <si>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</si>
  <si>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</si>
  <si>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</si>
  <si>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</si>
  <si>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</si>
  <si>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</si>
  <si>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</si>
  <si>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</si>
  <si>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</si>
  <si>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</si>
  <si>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</si>
  <si>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</si>
  <si>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</si>
  <si>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</si>
  <si>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</si>
  <si>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</si>
  <si>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</si>
  <si>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</si>
  <si>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</si>
  <si>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</si>
  <si>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</si>
  <si>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</si>
  <si>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</si>
  <si>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</si>
  <si>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</si>
  <si>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</si>
  <si>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</si>
  <si>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</si>
  <si>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</si>
  <si>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</si>
  <si>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</si>
  <si>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</si>
  <si>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</si>
  <si>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</si>
  <si>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</si>
  <si>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</si>
  <si>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</si>
  <si>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</si>
  <si>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</si>
  <si>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</si>
  <si>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</si>
  <si>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</si>
  <si>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</si>
  <si>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</si>
  <si>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</si>
  <si>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</si>
  <si>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</si>
  <si>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</si>
  <si>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</si>
  <si>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</si>
  <si>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</si>
  <si>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</si>
  <si>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</si>
  <si>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</si>
  <si>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</si>
  <si>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</si>
  <si>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</si>
  <si>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</si>
  <si>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</si>
  <si>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</si>
  <si>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</si>
  <si>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</si>
  <si>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</si>
  <si>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</si>
  <si>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</si>
  <si>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</si>
  <si>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</si>
  <si>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</si>
  <si>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</si>
  <si>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</si>
  <si>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</si>
  <si>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</si>
  <si>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</si>
  <si>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</si>
  <si>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</si>
  <si>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</si>
  <si>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</si>
  <si>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</si>
  <si>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</si>
  <si>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</si>
  <si>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</si>
  <si>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</si>
  <si>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</si>
  <si>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</si>
  <si>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</si>
  <si>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</si>
  <si>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</si>
  <si>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</si>
  <si>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</si>
  <si>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</si>
  <si>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</si>
  <si>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</si>
  <si>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</si>
  <si>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</si>
  <si>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</si>
  <si>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</si>
  <si>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</si>
  <si>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</si>
  <si>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</si>
  <si>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</si>
  <si>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</si>
  <si>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</si>
  <si>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</si>
  <si>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</si>
  <si>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</si>
  <si>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</si>
  <si>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</si>
  <si>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</si>
  <si>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</si>
  <si>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</si>
  <si>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</si>
  <si>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</si>
  <si>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</si>
  <si>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</si>
  <si>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</si>
  <si>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</si>
  <si>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</si>
  <si>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</si>
  <si>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</si>
  <si>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</si>
  <si>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</si>
  <si>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</si>
  <si>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</si>
  <si>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</si>
  <si>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</si>
  <si>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</si>
  <si>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</si>
  <si>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</si>
  <si>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</si>
  <si>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</si>
  <si>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</si>
  <si>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</si>
  <si>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</si>
  <si>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</si>
  <si>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</si>
  <si>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</si>
  <si>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</si>
  <si>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</si>
  <si>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</si>
  <si>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</si>
  <si>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</si>
  <si>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</si>
  <si>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</si>
  <si>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</si>
  <si>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</si>
  <si>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</si>
  <si>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</si>
  <si>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</si>
  <si>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</si>
  <si>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</si>
  <si>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</si>
  <si>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</si>
  <si>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</si>
  <si>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</si>
  <si>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</si>
  <si>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</si>
  <si>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</si>
  <si>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</si>
  <si>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</si>
  <si>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</si>
  <si>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</si>
  <si>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</si>
  <si>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</si>
  <si>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</si>
  <si>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</si>
  <si>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</si>
  <si>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</si>
  <si>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</si>
  <si>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</si>
  <si>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</si>
  <si>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</si>
  <si>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</si>
  <si>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</si>
  <si>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</si>
  <si>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</si>
  <si>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</si>
  <si>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</si>
  <si>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</si>
  <si>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</si>
  <si>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</si>
  <si>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</si>
  <si>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</si>
  <si>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</si>
  <si>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</si>
  <si>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</si>
  <si>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</si>
  <si>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</si>
  <si>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</si>
  <si>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</si>
  <si>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</si>
  <si>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</si>
  <si>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</si>
  <si>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</si>
  <si>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</si>
  <si>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</si>
  <si>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</si>
  <si>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</si>
  <si>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</si>
  <si>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</si>
  <si>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</si>
  <si>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</si>
  <si>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</si>
  <si>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</si>
  <si>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</si>
  <si>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</si>
  <si>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</si>
  <si>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</si>
  <si>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</si>
  <si>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</si>
  <si>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</si>
  <si>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</si>
  <si>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</si>
  <si>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</si>
  <si>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</si>
  <si>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</si>
  <si>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</si>
  <si>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</si>
  <si>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</si>
  <si>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</si>
  <si>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</si>
  <si>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</si>
  <si>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</si>
  <si>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</si>
  <si>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</si>
  <si>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</si>
  <si>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</si>
  <si>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</si>
  <si>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</si>
  <si>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</si>
  <si>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</si>
  <si>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</si>
  <si>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</si>
  <si>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</si>
  <si>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</si>
  <si>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</si>
  <si>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</si>
  <si>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</si>
  <si>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</si>
  <si>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</si>
  <si>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</si>
  <si>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</si>
  <si>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</si>
  <si>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</si>
  <si>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</si>
  <si>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</si>
  <si>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</si>
  <si>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</si>
  <si>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</si>
  <si>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</si>
  <si>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</si>
  <si>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</si>
  <si>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</si>
  <si>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</si>
  <si>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</si>
  <si>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</si>
  <si>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</si>
  <si>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</si>
  <si>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</si>
  <si>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</si>
  <si>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</si>
  <si>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</si>
  <si>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</si>
  <si>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</si>
  <si>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</si>
  <si>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</si>
  <si>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</si>
  <si>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</si>
  <si>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</si>
  <si>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</si>
  <si>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</si>
  <si>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</si>
  <si>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</si>
  <si>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</si>
  <si>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</si>
  <si>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</si>
  <si>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</si>
  <si>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</si>
  <si>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</si>
  <si>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</si>
  <si>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</si>
  <si>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</si>
  <si>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</si>
  <si>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</si>
  <si>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</si>
  <si>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</si>
  <si>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</si>
  <si>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</si>
  <si>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</si>
  <si>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</si>
  <si>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</si>
  <si>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</si>
  <si>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</si>
  <si>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</si>
  <si>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</si>
  <si>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</si>
  <si>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</si>
  <si>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</si>
  <si>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</si>
  <si>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</si>
  <si>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</si>
  <si>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</si>
  <si>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</si>
  <si>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</si>
  <si>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</si>
  <si>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</si>
  <si>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</si>
  <si>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</si>
  <si>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</si>
  <si>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</si>
  <si>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</si>
  <si>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</si>
  <si>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</si>
  <si>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</si>
  <si>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</si>
  <si>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</si>
  <si>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</si>
  <si>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</si>
  <si>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</si>
  <si>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</si>
  <si>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</si>
  <si>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</si>
  <si>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</si>
  <si>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</si>
  <si>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</si>
  <si>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</si>
  <si>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</si>
  <si>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</si>
  <si>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</si>
  <si>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</si>
  <si>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</si>
  <si>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</si>
  <si>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</si>
  <si>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</si>
  <si>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</si>
  <si>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</si>
  <si>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</si>
  <si>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</si>
  <si>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</si>
  <si>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</si>
  <si>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</si>
  <si>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</si>
  <si>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</si>
  <si>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</si>
  <si>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</si>
  <si>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</si>
  <si>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</si>
  <si>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</si>
  <si>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</si>
  <si>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</si>
  <si>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</si>
  <si>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</si>
  <si>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</si>
  <si>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</si>
  <si>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</si>
  <si>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</si>
  <si>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</si>
  <si>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</si>
  <si>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</si>
  <si>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</si>
  <si>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</si>
  <si>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</si>
  <si>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</si>
  <si>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</si>
  <si>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</si>
  <si>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</si>
  <si>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</si>
  <si>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</si>
  <si>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</si>
  <si>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</si>
  <si>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</si>
  <si>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</si>
  <si>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</si>
  <si>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</si>
  <si>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</si>
  <si>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</si>
  <si>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</si>
  <si>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</si>
  <si>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</si>
  <si>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</si>
  <si>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</si>
  <si>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</si>
  <si>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</si>
  <si>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</si>
  <si>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</si>
  <si>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</si>
  <si>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</si>
  <si>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</si>
  <si>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</si>
  <si>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</si>
  <si>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</si>
  <si>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</si>
  <si>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</si>
  <si>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</si>
  <si>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</si>
  <si>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</si>
  <si>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</si>
  <si>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</si>
  <si>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</si>
  <si>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</si>
  <si>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</si>
  <si>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</si>
  <si>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</si>
  <si>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</si>
  <si>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</si>
  <si>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</si>
  <si>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</si>
  <si>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</si>
  <si>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</si>
  <si>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</si>
  <si>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</si>
  <si>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</si>
  <si>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</si>
  <si>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</si>
  <si>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</si>
  <si>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</si>
  <si>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</si>
  <si>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</si>
  <si>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</si>
  <si>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</si>
  <si>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</si>
  <si>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</si>
  <si>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</si>
  <si>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</si>
  <si>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</si>
  <si>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</si>
  <si>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</si>
  <si>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</si>
  <si>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</si>
  <si>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</si>
  <si>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</si>
  <si>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</si>
  <si>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</si>
  <si>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</si>
  <si>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</si>
  <si>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</si>
  <si>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</si>
  <si>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</si>
  <si>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</si>
  <si>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</si>
  <si>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</si>
  <si>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</si>
  <si>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</si>
  <si>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</si>
  <si>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</si>
  <si>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</si>
  <si>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</si>
  <si>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</si>
  <si>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</si>
  <si>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</si>
  <si>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</si>
  <si>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</si>
  <si>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</si>
  <si>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</si>
  <si>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</si>
  <si>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</si>
  <si>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</si>
  <si>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</si>
  <si>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</si>
  <si>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</si>
  <si>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</si>
  <si>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</si>
  <si>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</si>
  <si>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</si>
  <si>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</si>
  <si>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</si>
  <si>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</si>
  <si>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</si>
  <si>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</si>
  <si>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</si>
  <si>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</si>
  <si>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</si>
  <si>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</si>
  <si>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</si>
  <si>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</si>
  <si>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</si>
  <si>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</si>
  <si>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</si>
  <si>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</si>
  <si>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</si>
  <si>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</si>
  <si>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</si>
  <si>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</si>
  <si>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</si>
  <si>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</si>
  <si>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</si>
  <si>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</si>
  <si>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</si>
  <si>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</si>
  <si>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</si>
  <si>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</si>
  <si>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</si>
  <si>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</si>
  <si>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</si>
  <si>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</si>
  <si>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</si>
  <si>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</si>
  <si>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</si>
  <si>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</si>
  <si>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</si>
  <si>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</si>
  <si>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</si>
  <si>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</si>
  <si>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</si>
  <si>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</si>
  <si>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</si>
  <si>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</si>
  <si>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</si>
  <si>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</si>
  <si>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</si>
  <si>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</si>
  <si>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</si>
  <si>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</si>
  <si>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</si>
  <si>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</si>
  <si>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</si>
  <si>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</si>
  <si>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</si>
  <si>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</si>
  <si>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</si>
  <si>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</si>
  <si>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</si>
  <si>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</si>
  <si>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</si>
  <si>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</si>
  <si>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</si>
  <si>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</si>
  <si>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</si>
  <si>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</si>
  <si>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</si>
  <si>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</si>
  <si>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</si>
  <si>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</si>
  <si>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</si>
  <si>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</si>
  <si>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</si>
  <si>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</si>
  <si>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</si>
  <si>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</si>
  <si>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</si>
  <si>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</si>
  <si>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</si>
  <si>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</si>
  <si>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</si>
  <si>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</si>
  <si>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</si>
  <si>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</si>
  <si>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</si>
  <si>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</si>
  <si>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</si>
  <si>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</si>
  <si>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</si>
  <si>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</si>
  <si>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</si>
  <si>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</si>
  <si>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</si>
  <si>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</si>
  <si>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</si>
  <si>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</si>
  <si>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</si>
  <si>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</si>
  <si>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</si>
  <si>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</si>
  <si>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</si>
  <si>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</si>
  <si>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</si>
  <si>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</si>
  <si>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</si>
  <si>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</si>
  <si>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</si>
  <si>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</si>
  <si>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</si>
  <si>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</si>
  <si>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</si>
  <si>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</si>
  <si>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</si>
  <si>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</si>
  <si>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</si>
  <si>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</si>
  <si>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</si>
  <si>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</si>
  <si>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</si>
  <si>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</si>
  <si>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</si>
  <si>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</si>
  <si>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</si>
  <si>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</si>
  <si>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</si>
  <si>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</si>
  <si>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</si>
  <si>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</si>
  <si>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</si>
  <si>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</si>
  <si>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</si>
  <si>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</si>
  <si>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</si>
  <si>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</si>
  <si>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</si>
  <si>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</si>
  <si>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</si>
  <si>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</si>
  <si>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</si>
  <si>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</si>
  <si>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</si>
  <si>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</si>
  <si>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</si>
  <si>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</si>
  <si>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</si>
  <si>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</si>
  <si>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</si>
  <si>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</si>
  <si>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</si>
  <si>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</si>
  <si>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</si>
  <si>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</si>
  <si>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</si>
  <si>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</si>
  <si>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</si>
  <si>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</si>
  <si>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</si>
  <si>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</si>
  <si>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</si>
  <si>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</si>
  <si>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</si>
  <si>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</si>
  <si>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</si>
  <si>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</si>
  <si>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</si>
  <si>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</si>
  <si>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</si>
  <si>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</si>
  <si>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</si>
  <si>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</si>
  <si>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</si>
  <si>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</si>
  <si>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</si>
  <si>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</si>
  <si>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</si>
  <si>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</si>
  <si>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</si>
  <si>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</si>
  <si>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</si>
  <si>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</si>
  <si>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</si>
  <si>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</si>
  <si>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</si>
  <si>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</si>
  <si>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</si>
  <si>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</si>
  <si>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</si>
  <si>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</si>
  <si>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</si>
  <si>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</si>
  <si>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</si>
  <si>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</si>
  <si>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</si>
  <si>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</si>
  <si>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</si>
  <si>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</si>
  <si>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</si>
  <si>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</si>
  <si>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</si>
  <si>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</si>
  <si>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</si>
  <si>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</si>
  <si>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</si>
  <si>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</si>
  <si>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</si>
  <si>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</si>
  <si>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</si>
  <si>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</si>
  <si>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</si>
  <si>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</si>
  <si>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</si>
  <si>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</si>
  <si>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</si>
  <si>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</si>
  <si>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</si>
  <si>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</si>
  <si>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</si>
  <si>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</si>
  <si>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</si>
  <si>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</si>
  <si>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</si>
  <si>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</si>
  <si>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</si>
  <si>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</si>
  <si>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</si>
  <si>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</si>
  <si>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</si>
  <si>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</si>
  <si>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</si>
  <si>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</si>
  <si>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</si>
  <si>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</si>
  <si>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</si>
  <si>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</si>
  <si>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</si>
  <si>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</si>
  <si>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</si>
  <si>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</si>
  <si>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</si>
  <si>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</si>
  <si>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</si>
  <si>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</si>
  <si>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</si>
  <si>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</si>
  <si>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</si>
  <si>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</si>
  <si>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</si>
  <si>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</si>
  <si>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</si>
  <si>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</si>
  <si>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</si>
  <si>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</si>
  <si>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</si>
  <si>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</si>
  <si>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</si>
  <si>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</si>
  <si>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</si>
  <si>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</si>
  <si>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</si>
  <si>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</si>
  <si>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</si>
  <si>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</si>
  <si>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</si>
  <si>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</si>
  <si>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</si>
  <si>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</si>
  <si>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</si>
  <si>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</si>
  <si>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</si>
  <si>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</si>
  <si>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</si>
  <si>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</si>
  <si>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</si>
  <si>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</si>
  <si>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</si>
  <si>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</si>
  <si>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</si>
  <si>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</si>
  <si>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</si>
  <si>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</si>
  <si>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</si>
  <si>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</si>
  <si>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</si>
  <si>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</si>
  <si>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</si>
  <si>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</si>
  <si>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</si>
  <si>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</si>
  <si>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</si>
  <si>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</si>
  <si>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</si>
  <si>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</si>
  <si>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</si>
  <si>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</si>
  <si>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</si>
  <si>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</si>
  <si>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</si>
  <si>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</si>
  <si>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</si>
  <si>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</si>
  <si>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</si>
  <si>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</si>
  <si>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</si>
  <si>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</si>
  <si>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</si>
  <si>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</si>
  <si>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</si>
  <si>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</si>
  <si>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</si>
  <si>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</si>
  <si>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</si>
  <si>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</si>
  <si>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</si>
  <si>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</si>
  <si>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</si>
  <si>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</si>
  <si>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</si>
  <si>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</si>
  <si>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</si>
  <si>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</si>
  <si>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</si>
  <si>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</si>
  <si>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</si>
  <si>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</si>
  <si>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</si>
  <si>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</si>
  <si>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</si>
  <si>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</si>
  <si>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</si>
  <si>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</si>
  <si>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</si>
  <si>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</si>
  <si>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</si>
  <si>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</si>
  <si>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</si>
  <si>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</si>
  <si>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</si>
  <si>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</si>
  <si>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</si>
  <si>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</si>
  <si>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</si>
  <si>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</si>
  <si>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</si>
  <si>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</si>
  <si>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</si>
  <si>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</si>
  <si>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</si>
  <si>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</si>
  <si>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</si>
  <si>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</si>
  <si>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</si>
  <si>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</si>
  <si>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</si>
  <si>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</si>
  <si>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</si>
  <si>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</si>
  <si>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</si>
  <si>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</si>
  <si>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</si>
  <si>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</si>
  <si>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</si>
  <si>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</si>
  <si>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</si>
  <si>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</si>
  <si>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</si>
  <si>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</si>
  <si>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</si>
  <si>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</si>
  <si>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</si>
  <si>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</si>
  <si>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</si>
  <si>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</si>
  <si>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</si>
  <si>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</si>
  <si>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</si>
  <si>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</si>
  <si>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</si>
  <si>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</si>
  <si>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</si>
  <si>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</si>
  <si>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</si>
  <si>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</si>
  <si>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</si>
  <si>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</si>
  <si>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</si>
  <si>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</si>
  <si>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</si>
  <si>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</si>
  <si>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</si>
  <si>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</si>
  <si>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</si>
  <si>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</si>
  <si>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</si>
  <si>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</si>
  <si>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</si>
  <si>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</si>
  <si>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</si>
  <si>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</si>
  <si>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</si>
  <si>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</si>
  <si>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</si>
  <si>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</si>
  <si>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</si>
  <si>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</si>
  <si>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</si>
  <si>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</si>
  <si>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</si>
  <si>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</si>
  <si>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</si>
  <si>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</si>
  <si>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</si>
  <si>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</si>
  <si>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</si>
  <si>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</si>
  <si>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</si>
  <si>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</si>
  <si>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</si>
  <si>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</si>
  <si>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</si>
  <si>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</si>
  <si>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</si>
  <si>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</si>
  <si>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</si>
  <si>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</si>
  <si>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</si>
  <si>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</si>
  <si>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</si>
  <si>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</si>
  <si>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</si>
  <si>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</si>
  <si>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</si>
  <si>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</si>
  <si>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</si>
  <si>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</si>
  <si>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</si>
  <si>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</si>
  <si>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</si>
  <si>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</si>
  <si>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</si>
  <si>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</si>
  <si>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</si>
  <si>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</si>
  <si>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</si>
  <si>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</si>
  <si>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</si>
  <si>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</si>
  <si>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</si>
  <si>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</si>
  <si>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</si>
  <si>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</si>
  <si>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</si>
  <si>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</si>
  <si>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</si>
  <si>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</si>
  <si>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</si>
  <si>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</si>
  <si>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</si>
  <si>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</si>
  <si>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</si>
  <si>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</si>
  <si>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</si>
  <si>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</si>
  <si>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</si>
  <si>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</si>
  <si>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</si>
  <si>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</si>
  <si>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</si>
  <si>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</si>
  <si>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</si>
  <si>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</si>
  <si>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</si>
  <si>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</si>
  <si>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</si>
  <si>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</si>
  <si>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</si>
  <si>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</si>
  <si>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</si>
  <si>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</si>
  <si>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</si>
  <si>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</si>
  <si>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</si>
  <si>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</si>
  <si>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</si>
  <si>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</si>
  <si>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</si>
  <si>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</si>
  <si>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</si>
  <si>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</si>
  <si>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</si>
  <si>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</si>
  <si>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</si>
  <si>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</si>
  <si>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</si>
  <si>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</si>
  <si>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</si>
  <si>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</si>
  <si>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</si>
  <si>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</si>
  <si>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</si>
  <si>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</si>
  <si>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</si>
  <si>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</si>
  <si>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</si>
  <si>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</si>
  <si>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</si>
  <si>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</si>
  <si>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</si>
  <si>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</si>
  <si>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</si>
  <si>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</si>
  <si>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</si>
  <si>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</si>
  <si>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</si>
  <si>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</si>
  <si>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</si>
  <si>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</si>
  <si>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</si>
  <si>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</si>
  <si>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</si>
  <si>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</si>
  <si>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</si>
  <si>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</si>
  <si>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</si>
  <si>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</si>
  <si>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</si>
  <si>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</si>
  <si>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</si>
  <si>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</si>
  <si>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</si>
  <si>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</si>
  <si>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</si>
  <si>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</si>
  <si>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</si>
  <si>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</si>
  <si>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</si>
  <si>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</si>
  <si>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</si>
  <si>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</si>
  <si>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</si>
  <si>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</si>
  <si>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</si>
  <si>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</si>
  <si>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</si>
  <si>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</si>
  <si>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</si>
  <si>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</si>
  <si>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</si>
  <si>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</si>
  <si>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</si>
  <si>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</si>
  <si>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</si>
  <si>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</si>
  <si>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</si>
  <si>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</si>
  <si>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</si>
  <si>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</si>
  <si>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</si>
  <si>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</si>
  <si>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</si>
  <si>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</si>
  <si>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</si>
  <si>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</si>
  <si>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</si>
  <si>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</si>
  <si>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</si>
  <si>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</si>
  <si>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</si>
  <si>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</si>
  <si>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</si>
  <si>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</si>
  <si>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</si>
  <si>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</si>
  <si>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</si>
  <si>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</si>
  <si>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</si>
  <si>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</si>
  <si>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</si>
  <si>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</si>
  <si>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</si>
  <si>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</si>
  <si>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</si>
  <si>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</si>
  <si>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</si>
  <si>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</si>
  <si>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</si>
  <si>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</si>
  <si>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</si>
  <si>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</si>
  <si>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</si>
  <si>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</si>
  <si>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</si>
  <si>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</si>
  <si>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</si>
  <si>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</si>
  <si>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</si>
  <si>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</si>
  <si>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</si>
  <si>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</si>
  <si>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</si>
  <si>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</si>
  <si>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</si>
  <si>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</si>
  <si>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</si>
  <si>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</si>
  <si>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</si>
  <si>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</si>
  <si>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</si>
  <si>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</si>
  <si>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</si>
  <si>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</si>
  <si>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</si>
  <si>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</si>
  <si>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</si>
  <si>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</si>
  <si>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</si>
  <si>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</si>
  <si>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</si>
  <si>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</si>
  <si>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</si>
  <si>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</si>
  <si>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</si>
  <si>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</si>
  <si>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</si>
  <si>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</si>
  <si>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</si>
  <si>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</si>
  <si>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</si>
  <si>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</si>
  <si>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</si>
  <si>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</si>
  <si>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</si>
  <si>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</si>
  <si>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</si>
  <si>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</si>
  <si>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</si>
  <si>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</si>
  <si>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</si>
  <si>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</si>
  <si>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</si>
  <si>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</si>
  <si>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</si>
  <si>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</si>
  <si>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</si>
  <si>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</si>
  <si>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</si>
  <si>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</si>
  <si>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</si>
  <si>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</si>
  <si>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</si>
  <si>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</si>
  <si>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</si>
  <si>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</si>
  <si>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</si>
  <si>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</si>
  <si>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</si>
  <si>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</si>
  <si>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</si>
  <si>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</si>
  <si>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</si>
  <si>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</si>
  <si>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</si>
  <si>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</si>
  <si>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</si>
  <si>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</si>
  <si>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</si>
  <si>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</si>
  <si>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</si>
  <si>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</si>
  <si>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</si>
  <si>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</si>
  <si>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</si>
  <si>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</si>
  <si>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</si>
  <si>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</si>
  <si>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</si>
  <si>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</si>
  <si>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</si>
  <si>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</si>
  <si>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</si>
  <si>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</si>
  <si>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</si>
  <si>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</si>
  <si>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</si>
  <si>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</si>
  <si>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</si>
  <si>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</si>
  <si>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</si>
  <si>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</si>
  <si>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</si>
  <si>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</si>
  <si>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</si>
  <si>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</si>
  <si>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</si>
  <si>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</si>
  <si>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</si>
  <si>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</si>
  <si>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</si>
  <si>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</si>
  <si>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</si>
  <si>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</si>
  <si>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</si>
  <si>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</si>
  <si>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</si>
  <si>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</si>
  <si>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</si>
  <si>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</si>
  <si>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</si>
  <si>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</si>
  <si>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</si>
  <si>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</si>
  <si>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</si>
  <si>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</si>
  <si>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</si>
  <si>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</si>
  <si>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</si>
  <si>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</si>
  <si>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</si>
  <si>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</si>
  <si>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</si>
  <si>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</si>
  <si>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</si>
  <si>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</si>
  <si>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</si>
  <si>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</si>
  <si>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</si>
  <si>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</si>
  <si>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</si>
  <si>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</si>
  <si>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</si>
  <si>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</si>
  <si>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</si>
  <si>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</si>
  <si>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</si>
  <si>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</si>
  <si>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</si>
  <si>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</si>
  <si>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</si>
  <si>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</si>
  <si>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</si>
  <si>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</si>
  <si>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</si>
  <si>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</si>
  <si>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</si>
  <si>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</si>
  <si>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</si>
  <si>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</si>
  <si>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</si>
  <si>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</si>
  <si>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</si>
  <si>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</si>
  <si>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</si>
  <si>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</si>
  <si>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</si>
  <si>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</si>
  <si>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</si>
  <si>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</si>
  <si>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</si>
  <si>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</si>
  <si>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</si>
  <si>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</si>
  <si>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</si>
  <si>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</si>
  <si>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</si>
  <si>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</si>
  <si>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</si>
  <si>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</si>
  <si>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</si>
  <si>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</si>
  <si>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</si>
  <si>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</si>
  <si>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</si>
  <si>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</si>
  <si>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</si>
  <si>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</si>
  <si>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</si>
  <si>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</si>
  <si>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</si>
  <si>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</si>
  <si>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</si>
  <si>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</si>
  <si>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</si>
  <si>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</si>
  <si>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</si>
  <si>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</si>
  <si>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</si>
  <si>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</si>
  <si>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</si>
  <si>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</si>
  <si>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</si>
  <si>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</si>
  <si>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</si>
  <si>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</si>
  <si>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</si>
  <si>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</si>
  <si>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</si>
  <si>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</si>
  <si>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</si>
  <si>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</si>
  <si>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</si>
  <si>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</si>
  <si>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</si>
  <si>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</si>
  <si>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</si>
  <si>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</si>
  <si>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</si>
  <si>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</si>
  <si>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</si>
  <si>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</si>
  <si>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</si>
  <si>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</si>
  <si>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</si>
  <si>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</si>
  <si>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</si>
  <si>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</si>
  <si>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</si>
  <si>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</si>
  <si>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</si>
  <si>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</si>
  <si>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</si>
  <si>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</si>
  <si>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</si>
  <si>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</si>
  <si>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</si>
  <si>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</si>
  <si>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</si>
  <si>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</si>
  <si>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</si>
  <si>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</si>
  <si>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</si>
  <si>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</si>
  <si>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</si>
  <si>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</si>
  <si>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</si>
  <si>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</si>
  <si>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</si>
  <si>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</si>
  <si>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</si>
  <si>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</si>
  <si>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</si>
  <si>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</si>
  <si>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</si>
  <si>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</si>
  <si>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</si>
  <si>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</si>
  <si>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</si>
  <si>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</si>
  <si>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</si>
  <si>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</si>
  <si>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</si>
  <si>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</si>
  <si>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</si>
  <si>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</si>
  <si>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</si>
  <si>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</si>
  <si>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</si>
  <si>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</si>
  <si>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</si>
  <si>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</si>
  <si>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</si>
  <si>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</si>
  <si>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</si>
  <si>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</si>
  <si>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</si>
  <si>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</si>
  <si>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</si>
  <si>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</si>
  <si>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</si>
  <si>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</si>
  <si>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</si>
  <si>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</si>
  <si>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</si>
  <si>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</si>
  <si>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</si>
  <si>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</si>
  <si>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</si>
  <si>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</si>
  <si>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</si>
  <si>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</si>
  <si>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</si>
  <si>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</si>
  <si>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</si>
  <si>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</si>
  <si>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</si>
  <si>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</si>
  <si>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</si>
  <si>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</si>
  <si>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</si>
  <si>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</si>
  <si>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</si>
  <si>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</si>
  <si>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</si>
  <si>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</si>
  <si>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</si>
  <si>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</si>
  <si>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</si>
  <si>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</si>
  <si>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</si>
  <si>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</si>
  <si>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</si>
  <si>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</si>
  <si>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</si>
  <si>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</si>
  <si>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</si>
  <si>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</si>
  <si>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</si>
  <si>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</si>
  <si>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</si>
  <si>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</si>
  <si>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</si>
  <si>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</si>
  <si>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</si>
  <si>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</si>
  <si>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</si>
  <si>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</si>
  <si>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</si>
  <si>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</si>
  <si>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</si>
  <si>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</si>
  <si>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</si>
  <si>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</si>
  <si>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</si>
  <si>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</si>
  <si>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</si>
  <si>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</si>
  <si>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</si>
  <si>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</si>
  <si>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</si>
  <si>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</si>
  <si>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</si>
  <si>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</si>
  <si>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</si>
  <si>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</si>
  <si>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</si>
  <si>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</si>
  <si>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</si>
  <si>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</si>
  <si>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</si>
  <si>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</si>
  <si>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</si>
  <si>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</si>
  <si>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</si>
  <si>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</si>
  <si>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</si>
  <si>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</si>
  <si>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</si>
  <si>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</si>
  <si>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</si>
  <si>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</si>
  <si>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</si>
  <si>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</si>
  <si>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</si>
  <si>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</si>
  <si>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</si>
  <si>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</si>
  <si>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</si>
  <si>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</si>
  <si>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</si>
  <si>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</si>
  <si>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</si>
  <si>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</si>
  <si>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</si>
  <si>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</si>
  <si>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</si>
  <si>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</si>
  <si>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</si>
  <si>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</si>
  <si>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</si>
  <si>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</si>
  <si>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</si>
  <si>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</si>
  <si>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</si>
  <si>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</si>
  <si>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</si>
  <si>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</si>
  <si>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</si>
  <si>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</si>
  <si>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</si>
  <si>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</si>
  <si>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</si>
  <si>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</si>
  <si>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</si>
  <si>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</si>
  <si>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</si>
  <si>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</si>
  <si>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</si>
  <si>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</si>
  <si>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</si>
  <si>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</si>
  <si>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</si>
  <si>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</si>
  <si>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</si>
  <si>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</si>
  <si>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</si>
  <si>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</si>
  <si>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</si>
  <si>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</si>
  <si>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</si>
  <si>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</si>
  <si>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</si>
  <si>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</si>
  <si>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</si>
  <si>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</si>
  <si>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</si>
  <si>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</si>
  <si>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</si>
  <si>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</si>
  <si>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</si>
  <si>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</si>
  <si>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</si>
  <si>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</si>
  <si>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</si>
  <si>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</si>
  <si>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</si>
  <si>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</si>
  <si>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</si>
  <si>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</si>
  <si>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</si>
  <si>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</si>
  <si>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</si>
  <si>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</si>
  <si>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</si>
  <si>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</si>
  <si>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</si>
  <si>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</si>
  <si>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</si>
  <si>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</si>
  <si>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</si>
  <si>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</si>
  <si>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</si>
  <si>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</si>
  <si>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</si>
  <si>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</si>
  <si>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</si>
  <si>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</si>
  <si>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</si>
  <si>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</si>
  <si>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</si>
  <si>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</si>
  <si>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</si>
  <si>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</si>
  <si>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</si>
  <si>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</si>
  <si>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</si>
  <si>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</si>
  <si>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</si>
  <si>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</si>
  <si>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</si>
  <si>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</si>
  <si>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</si>
  <si>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</si>
  <si>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</si>
  <si>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</si>
  <si>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</si>
  <si>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</si>
  <si>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</si>
  <si>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</si>
  <si>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</si>
  <si>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</si>
  <si>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</si>
  <si>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</si>
  <si>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</si>
  <si>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</si>
  <si>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</si>
  <si>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</si>
  <si>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</si>
  <si>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</si>
  <si>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</si>
  <si>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</si>
  <si>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</si>
  <si>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</si>
  <si>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</si>
  <si>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</si>
  <si>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</si>
  <si>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</si>
  <si>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</si>
  <si>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</si>
  <si>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</si>
  <si>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</si>
  <si>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</si>
  <si>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</si>
  <si>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</si>
  <si>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</si>
  <si>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</si>
  <si>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</si>
  <si>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</si>
  <si>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</si>
  <si>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</si>
  <si>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</si>
  <si>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</si>
  <si>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</si>
  <si>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</si>
  <si>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</si>
  <si>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</si>
  <si>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</si>
  <si>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</si>
  <si>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</si>
  <si>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</si>
  <si>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</si>
  <si>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</si>
  <si>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</si>
  <si>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</si>
  <si>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</si>
  <si>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</si>
  <si>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</si>
  <si>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</si>
  <si>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</si>
  <si>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</si>
  <si>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</si>
  <si>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</si>
  <si>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</si>
  <si>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</si>
  <si>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</si>
  <si>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</si>
  <si>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</si>
  <si>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</si>
  <si>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</si>
  <si>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</si>
  <si>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</si>
  <si>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</si>
  <si>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</si>
  <si>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</si>
  <si>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</si>
  <si>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</si>
  <si>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</si>
  <si>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</si>
  <si>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</si>
  <si>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</si>
  <si>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</si>
  <si>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</si>
  <si>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</si>
  <si>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</si>
  <si>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</si>
  <si>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</si>
  <si>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</si>
  <si>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</si>
  <si>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</si>
  <si>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</si>
  <si>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</si>
  <si>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</si>
  <si>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</si>
  <si>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</si>
  <si>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</si>
  <si>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</si>
  <si>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</si>
  <si>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</si>
  <si>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</si>
  <si>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</si>
  <si>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</si>
  <si>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</si>
  <si>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</si>
  <si>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</si>
  <si>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</si>
  <si>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</si>
  <si>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</si>
  <si>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</si>
  <si>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</si>
  <si>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</si>
  <si>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</si>
  <si>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</si>
  <si>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</si>
  <si>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</si>
  <si>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</si>
  <si>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</si>
  <si>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</si>
  <si>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</si>
  <si>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</si>
  <si>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</si>
  <si>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</si>
  <si>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</si>
  <si>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</si>
  <si>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</si>
  <si>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</si>
  <si>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</si>
  <si>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</si>
  <si>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</si>
  <si>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</si>
  <si>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</si>
  <si>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</si>
  <si>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</si>
  <si>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</si>
  <si>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</si>
  <si>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</si>
  <si>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</si>
  <si>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</si>
  <si>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</si>
  <si>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</si>
  <si>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</si>
  <si>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</si>
  <si>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</si>
  <si>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</si>
  <si>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</si>
  <si>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</si>
  <si>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</si>
  <si>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</si>
  <si>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</si>
  <si>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</si>
  <si>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</si>
  <si>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</si>
  <si>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</si>
  <si>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</si>
  <si>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</si>
  <si>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</si>
  <si>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</si>
  <si>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</si>
  <si>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</si>
  <si>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</si>
  <si>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</si>
  <si>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</si>
  <si>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</si>
  <si>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</si>
  <si>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</si>
  <si>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</si>
  <si>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</si>
  <si>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</si>
  <si>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</si>
  <si>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</si>
  <si>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</si>
  <si>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</si>
  <si>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</si>
  <si>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</si>
  <si>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</si>
  <si>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</si>
  <si>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</si>
  <si>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</si>
  <si>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</si>
  <si>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</si>
  <si>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</si>
  <si>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</si>
  <si>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</si>
  <si>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</si>
  <si>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</si>
  <si>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</si>
  <si>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</si>
  <si>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</si>
  <si>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</si>
  <si>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</si>
  <si>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</si>
  <si>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</si>
  <si>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</si>
  <si>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</si>
  <si>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</si>
  <si>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</si>
  <si>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</si>
  <si>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</si>
  <si>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</si>
  <si>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</si>
  <si>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</si>
  <si>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</si>
  <si>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</si>
  <si>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</si>
  <si>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</si>
  <si>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</si>
  <si>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</si>
  <si>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</si>
  <si>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</si>
  <si>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</si>
  <si>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</si>
  <si>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</si>
  <si>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</si>
  <si>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</si>
  <si>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</si>
  <si>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</si>
  <si>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</si>
  <si>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</si>
  <si>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</si>
  <si>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</si>
  <si>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</si>
  <si>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</si>
  <si>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</si>
  <si>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</si>
  <si>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</si>
  <si>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</si>
  <si>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</si>
  <si>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</si>
  <si>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</si>
  <si>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</si>
  <si>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</si>
  <si>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</si>
  <si>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</si>
  <si>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</si>
  <si>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</si>
  <si>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</si>
  <si>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</si>
  <si>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</si>
  <si>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</si>
  <si>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</si>
  <si>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</si>
  <si>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</si>
  <si>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</si>
  <si>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</si>
  <si>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</si>
  <si>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</si>
  <si>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</si>
  <si>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</si>
  <si>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</si>
  <si>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</si>
  <si>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</si>
  <si>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</si>
  <si>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</si>
  <si>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</si>
  <si>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</si>
  <si>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</si>
  <si>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</si>
  <si>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</si>
  <si>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</si>
  <si>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</si>
  <si>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</si>
  <si>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</si>
  <si>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</si>
  <si>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</si>
  <si>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</si>
  <si>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</si>
  <si>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</si>
  <si>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</si>
  <si>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</si>
  <si>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</si>
  <si>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</si>
  <si>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</si>
  <si>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</si>
  <si>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</si>
  <si>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</si>
  <si>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</si>
  <si>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</si>
  <si>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</si>
  <si>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</si>
  <si>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</si>
  <si>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</si>
  <si>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</si>
  <si>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</si>
  <si>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</si>
  <si>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</si>
  <si>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</si>
  <si>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</si>
  <si>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</si>
  <si>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</si>
  <si>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</si>
  <si>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</si>
  <si>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</si>
  <si>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</si>
  <si>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</si>
  <si>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</si>
  <si>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</si>
  <si>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</si>
  <si>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</si>
  <si>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</si>
  <si>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</si>
  <si>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</si>
  <si>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</si>
  <si>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</si>
  <si>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</si>
  <si>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</si>
  <si>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</si>
  <si>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</si>
  <si>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</si>
  <si>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</si>
  <si>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</si>
  <si>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</si>
  <si>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</si>
  <si>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</si>
  <si>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</si>
  <si>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</si>
  <si>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</si>
  <si>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</si>
  <si>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</si>
  <si>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</si>
  <si>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</si>
  <si>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</si>
  <si>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</si>
  <si>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</si>
  <si>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</si>
  <si>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</si>
  <si>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</si>
  <si>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</si>
  <si>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</si>
  <si>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</si>
  <si>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</si>
  <si>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</si>
  <si>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</si>
  <si>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</si>
  <si>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</si>
  <si>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</si>
  <si>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</si>
  <si>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</si>
  <si>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</si>
  <si>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</si>
  <si>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</si>
  <si>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</si>
  <si>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</si>
  <si>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</si>
  <si>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</si>
  <si>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</si>
  <si>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</si>
  <si>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</si>
  <si>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</si>
  <si>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</si>
  <si>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</si>
  <si>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</si>
  <si>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</si>
  <si>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</si>
  <si>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</si>
  <si>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</si>
  <si>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</si>
  <si>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</si>
  <si>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</si>
  <si>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</si>
  <si>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</si>
  <si>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</si>
  <si>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</si>
  <si>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</si>
  <si>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</si>
  <si>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</si>
  <si>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</si>
  <si>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</si>
  <si>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</si>
  <si>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</si>
  <si>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</si>
  <si>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</si>
  <si>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</si>
  <si>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</si>
  <si>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</si>
  <si>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</si>
  <si>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</si>
  <si>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</si>
  <si>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</si>
  <si>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</si>
  <si>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</si>
  <si>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</si>
  <si>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</si>
  <si>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</si>
  <si>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</si>
  <si>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</si>
  <si>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</si>
  <si>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</si>
  <si>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</si>
  <si>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</si>
  <si>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</si>
  <si>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</si>
  <si>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</si>
  <si>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</si>
  <si>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</si>
  <si>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</si>
  <si>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</si>
  <si>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</si>
  <si>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</si>
  <si>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</si>
  <si>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</si>
  <si>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</si>
  <si>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</si>
  <si>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</si>
  <si>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</si>
  <si>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</si>
  <si>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</si>
  <si>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</si>
  <si>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</si>
  <si>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</si>
  <si>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</si>
  <si>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</si>
  <si>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</si>
  <si>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</si>
  <si>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</si>
  <si>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</si>
  <si>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</si>
  <si>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</si>
  <si>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</si>
  <si>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</si>
  <si>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</si>
  <si>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</si>
  <si>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</si>
  <si>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</si>
  <si>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</si>
  <si>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</si>
  <si>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</si>
  <si>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</si>
  <si>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</si>
  <si>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</si>
  <si>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</si>
  <si>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</si>
  <si>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</si>
  <si>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</si>
  <si>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</si>
  <si>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</si>
  <si>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</si>
  <si>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</si>
  <si>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</si>
  <si>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</si>
  <si>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</si>
  <si>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</si>
  <si>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</si>
  <si>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</si>
  <si>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</si>
  <si>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</si>
  <si>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</si>
  <si>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</si>
  <si>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</si>
  <si>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</si>
  <si>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</si>
  <si>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</si>
  <si>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</si>
  <si>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</si>
  <si>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</si>
  <si>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</si>
  <si>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</si>
  <si>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</si>
  <si>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</si>
  <si>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</si>
  <si>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</si>
  <si>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</si>
  <si>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</si>
  <si>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</si>
  <si>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</si>
  <si>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</si>
  <si>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</si>
  <si>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</si>
  <si>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</si>
  <si>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</si>
  <si>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</si>
  <si>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</si>
  <si>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</si>
  <si>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</si>
  <si>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</si>
  <si>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</si>
  <si>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</si>
  <si>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</si>
  <si>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</si>
  <si>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</si>
  <si>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</si>
  <si>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</si>
  <si>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</si>
  <si>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</si>
  <si>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</si>
  <si>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</si>
  <si>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</si>
  <si>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</si>
  <si>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</si>
  <si>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</si>
  <si>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</si>
  <si>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</si>
  <si>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</si>
  <si>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</si>
  <si>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</si>
  <si>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</si>
  <si>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</si>
  <si>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</si>
  <si>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</si>
  <si>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</si>
  <si>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</si>
  <si>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</si>
  <si>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</si>
  <si>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</si>
  <si>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</si>
  <si>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</si>
  <si>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</si>
  <si>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</si>
  <si>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</si>
  <si>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</si>
  <si>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</si>
  <si>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</si>
  <si>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</si>
  <si>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</si>
  <si>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</si>
  <si>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</si>
  <si>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</si>
  <si>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</si>
  <si>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</si>
  <si>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</si>
  <si>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</si>
  <si>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</si>
  <si>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</si>
  <si>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</si>
  <si>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</si>
  <si>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</si>
  <si>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</si>
  <si>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</si>
  <si>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</si>
  <si>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</si>
  <si>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</si>
  <si>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</si>
  <si>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</si>
  <si>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</si>
  <si>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</si>
  <si>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</si>
  <si>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</si>
  <si>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</si>
  <si>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</si>
  <si>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</si>
  <si>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</si>
  <si>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</si>
  <si>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</si>
  <si>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</si>
  <si>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</si>
  <si>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</si>
  <si>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</si>
  <si>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</si>
  <si>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</si>
  <si>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</si>
  <si>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</si>
  <si>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</si>
  <si>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</si>
  <si>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</si>
  <si>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</si>
  <si>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</si>
  <si>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</si>
  <si>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</si>
  <si>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</si>
  <si>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</si>
  <si>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</si>
  <si>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</si>
  <si>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</si>
  <si>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</si>
  <si>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</si>
  <si>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</si>
  <si>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</si>
  <si>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</si>
  <si>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</si>
  <si>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</si>
  <si>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</si>
  <si>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</si>
  <si>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</si>
  <si>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</si>
  <si>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</si>
  <si>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</si>
  <si>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</si>
  <si>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</si>
  <si>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</si>
  <si>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</si>
  <si>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</si>
  <si>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</si>
  <si>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</si>
  <si>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</si>
  <si>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</si>
  <si>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</si>
  <si>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</si>
  <si>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</si>
  <si>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</si>
  <si>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</si>
  <si>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</si>
  <si>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</si>
  <si>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</si>
  <si>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</si>
  <si>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</si>
  <si>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</si>
  <si>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</si>
  <si>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</si>
  <si>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</si>
  <si>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</si>
  <si>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</si>
  <si>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</si>
  <si>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</si>
  <si>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</si>
  <si>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</si>
  <si>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</si>
  <si>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</si>
  <si>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</si>
  <si>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</si>
  <si>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</si>
  <si>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</si>
  <si>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</si>
  <si>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</si>
  <si>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</si>
  <si>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</si>
  <si>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</si>
  <si>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</si>
  <si>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</si>
  <si>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</si>
  <si>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</si>
  <si>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</si>
  <si>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</si>
  <si>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</si>
  <si>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</si>
  <si>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</si>
  <si>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</si>
  <si>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</si>
  <si>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</si>
  <si>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</si>
  <si>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</si>
  <si>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</si>
  <si>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</si>
  <si>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</si>
  <si>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</si>
  <si>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</si>
  <si>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</si>
  <si>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</si>
  <si>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</si>
  <si>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</si>
  <si>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</si>
  <si>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</si>
  <si>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</si>
  <si>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</si>
  <si>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</si>
  <si>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</si>
  <si>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</si>
  <si>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</si>
  <si>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</si>
  <si>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</si>
  <si>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</si>
  <si>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</si>
  <si>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</si>
  <si>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</si>
  <si>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</si>
  <si>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</si>
  <si>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</si>
  <si>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</si>
  <si>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</si>
  <si>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</si>
  <si>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</si>
  <si>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</si>
  <si>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</si>
  <si>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</si>
  <si>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</si>
  <si>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</si>
  <si>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</si>
  <si>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</si>
  <si>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</si>
  <si>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</si>
  <si>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</si>
  <si>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</si>
  <si>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</si>
  <si>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</si>
  <si>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</si>
  <si>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</si>
  <si>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</si>
  <si>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</si>
  <si>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</si>
  <si>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</si>
  <si>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</si>
  <si>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</si>
  <si>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</si>
  <si>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</si>
  <si>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</si>
  <si>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</si>
  <si>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</si>
  <si>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</si>
  <si>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</si>
  <si>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</si>
  <si>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</si>
  <si>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</si>
  <si>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</si>
  <si>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</si>
  <si>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</si>
  <si>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</si>
  <si>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</si>
  <si>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</si>
  <si>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</si>
  <si>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</si>
  <si>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</si>
  <si>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</si>
  <si>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</si>
  <si>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</si>
  <si>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</si>
  <si>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</si>
  <si>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</si>
  <si>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</si>
  <si>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</si>
  <si>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</si>
  <si>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</si>
  <si>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</si>
  <si>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</si>
  <si>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</si>
  <si>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</si>
  <si>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</si>
  <si>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</si>
  <si>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</si>
  <si>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</si>
  <si>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</si>
  <si>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</si>
  <si>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</si>
  <si>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</si>
  <si>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</si>
  <si>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</si>
  <si>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</si>
  <si>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</si>
  <si>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</si>
  <si>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</si>
  <si>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</si>
  <si>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</si>
  <si>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</si>
  <si>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</si>
  <si>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</si>
  <si>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</si>
  <si>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</si>
  <si>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</si>
  <si>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</si>
  <si>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</si>
  <si>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</si>
  <si>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</si>
  <si>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</si>
  <si>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</si>
  <si>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</si>
  <si>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</si>
  <si>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</si>
  <si>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</si>
  <si>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</si>
  <si>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</si>
  <si>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</si>
  <si>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</si>
  <si>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</si>
  <si>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</si>
  <si>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</si>
  <si>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</si>
  <si>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</si>
  <si>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</si>
  <si>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</si>
  <si>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</si>
  <si>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</si>
  <si>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</si>
  <si>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</si>
  <si>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</si>
  <si>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</si>
  <si>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</si>
  <si>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</si>
  <si>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</si>
  <si>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</si>
  <si>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</si>
  <si>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</si>
  <si>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</si>
  <si>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</si>
  <si>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</si>
  <si>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</si>
  <si>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</si>
  <si>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</si>
  <si>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</si>
  <si>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</si>
  <si>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</si>
  <si>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</si>
  <si>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</si>
  <si>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</si>
  <si>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</si>
  <si>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</si>
  <si>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</si>
  <si>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</si>
  <si>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</si>
  <si>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</si>
  <si>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</si>
  <si>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</si>
  <si>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</si>
  <si>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</si>
  <si>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</si>
  <si>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</si>
  <si>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</si>
  <si>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</si>
  <si>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</si>
  <si>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</si>
  <si>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</si>
  <si>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</si>
  <si>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</si>
  <si>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</si>
  <si>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</si>
  <si>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</si>
  <si>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</si>
  <si>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</si>
  <si>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</si>
  <si>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</si>
  <si>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</si>
  <si>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</si>
  <si>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</si>
  <si>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</si>
  <si>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</si>
  <si>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</si>
  <si>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</si>
  <si>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</si>
  <si>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</si>
  <si>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</si>
  <si>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</si>
  <si>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</si>
  <si>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</si>
  <si>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</si>
  <si>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</si>
  <si>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</si>
  <si>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</si>
  <si>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</si>
  <si>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</si>
  <si>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</si>
  <si>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</si>
  <si>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</si>
  <si>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</si>
  <si>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</si>
  <si>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</si>
  <si>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</si>
  <si>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</si>
  <si>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</si>
  <si>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</si>
  <si>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</si>
  <si>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</si>
  <si>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</si>
  <si>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</si>
  <si>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</si>
  <si>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</si>
  <si>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</si>
  <si>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</si>
  <si>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</si>
  <si>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</si>
  <si>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</si>
  <si>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</si>
  <si>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</si>
  <si>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</si>
  <si>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</si>
  <si>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</si>
  <si>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</si>
  <si>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</si>
  <si>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</si>
  <si>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</si>
  <si>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</si>
  <si>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</si>
  <si>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</si>
  <si>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</si>
  <si>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</si>
  <si>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</si>
  <si>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</si>
  <si>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</si>
  <si>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</si>
  <si>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</si>
  <si>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</si>
  <si>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</si>
  <si>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</si>
  <si>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</si>
  <si>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</si>
  <si>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</si>
  <si>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</si>
  <si>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</si>
  <si>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</si>
  <si>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</si>
  <si>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</si>
  <si>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</si>
  <si>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</si>
  <si>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</si>
  <si>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</si>
  <si>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</si>
  <si>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</si>
  <si>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</si>
  <si>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</si>
  <si>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</si>
  <si>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</si>
  <si>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</si>
  <si>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</si>
  <si>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</si>
  <si>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</si>
  <si>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</si>
  <si>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</si>
  <si>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</si>
  <si>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</si>
  <si>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</si>
  <si>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</si>
  <si>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</si>
  <si>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</si>
  <si>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</si>
  <si>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</si>
  <si>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</si>
  <si>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</si>
  <si>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</si>
  <si>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</si>
  <si>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</si>
  <si>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</si>
  <si>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</si>
  <si>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</si>
  <si>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</si>
  <si>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</si>
  <si>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</si>
  <si>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</si>
  <si>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</si>
  <si>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</si>
  <si>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</si>
  <si>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</si>
  <si>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</si>
  <si>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</si>
  <si>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</si>
  <si>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</si>
  <si>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</si>
  <si>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</si>
  <si>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</si>
  <si>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</si>
  <si>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</si>
  <si>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</si>
  <si>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</si>
  <si>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</si>
  <si>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</si>
  <si>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</si>
  <si>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</si>
  <si>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</si>
  <si>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</si>
  <si>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</si>
  <si>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</si>
  <si>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</si>
  <si>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</si>
  <si>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</si>
  <si>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</si>
  <si>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</si>
  <si>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</si>
  <si>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</si>
  <si>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</si>
  <si>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</si>
  <si>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</si>
  <si>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</si>
  <si>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</si>
  <si>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</si>
  <si>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</si>
  <si>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</si>
  <si>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</si>
  <si>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</si>
  <si>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</si>
  <si>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</si>
  <si>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</si>
  <si>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</si>
  <si>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</si>
  <si>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</si>
  <si>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</si>
  <si>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</si>
  <si>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</si>
  <si>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</si>
  <si>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</si>
  <si>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</si>
  <si>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</si>
  <si>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</si>
  <si>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</si>
  <si>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</si>
  <si>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</si>
  <si>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</si>
  <si>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</si>
  <si>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</si>
  <si>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</si>
  <si>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</si>
  <si>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</si>
  <si>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</si>
  <si>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</si>
  <si>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</si>
  <si>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</si>
  <si>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</si>
  <si>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</si>
  <si>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</si>
  <si>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</si>
  <si>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</si>
  <si>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</si>
  <si>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</si>
  <si>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</si>
  <si>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</si>
  <si>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</si>
  <si>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</si>
  <si>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</si>
  <si>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</si>
  <si>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</si>
  <si>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</si>
  <si>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</si>
  <si>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</si>
  <si>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</si>
  <si>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</si>
  <si>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</si>
  <si>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</si>
  <si>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</si>
  <si>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</si>
  <si>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</si>
  <si>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</si>
  <si>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</si>
  <si>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</si>
  <si>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</si>
  <si>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</si>
  <si>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</si>
  <si>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</si>
  <si>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</si>
  <si>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</si>
  <si>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</si>
  <si>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</si>
  <si>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</si>
  <si>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</si>
  <si>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</si>
  <si>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</si>
  <si>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</si>
  <si>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</si>
  <si>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</si>
  <si>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</si>
  <si>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</si>
  <si>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</si>
  <si>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</si>
  <si>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</si>
  <si>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</si>
  <si>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</si>
  <si>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</si>
  <si>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</si>
  <si>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</si>
  <si>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</si>
  <si>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</si>
  <si>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</si>
  <si>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</si>
  <si>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</si>
  <si>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</si>
  <si>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</si>
  <si>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</si>
  <si>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</si>
  <si>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</si>
  <si>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</si>
  <si>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</si>
  <si>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</si>
  <si>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</si>
  <si>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</si>
  <si>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</si>
  <si>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</si>
  <si>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</si>
  <si>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</si>
  <si>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</si>
  <si>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</si>
  <si>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</si>
  <si>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</si>
  <si>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</si>
  <si>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</si>
  <si>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</si>
  <si>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</si>
  <si>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</si>
  <si>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</si>
  <si>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</si>
  <si>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</si>
  <si>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</si>
  <si>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</si>
  <si>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</si>
  <si>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</si>
  <si>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</si>
  <si>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</si>
  <si>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</si>
  <si>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</si>
  <si>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</si>
  <si>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</si>
  <si>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</si>
  <si>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</si>
  <si>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</si>
  <si>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</si>
  <si>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</si>
  <si>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</si>
  <si>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</si>
  <si>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</si>
  <si>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</si>
  <si>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</si>
  <si>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</si>
  <si>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</si>
  <si>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</si>
  <si>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</si>
  <si>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</si>
  <si>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</si>
  <si>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</si>
  <si>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</si>
  <si>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</si>
  <si>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</si>
  <si>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</si>
  <si>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</si>
  <si>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</si>
  <si>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</si>
  <si>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</si>
  <si>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</si>
  <si>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</si>
  <si>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</si>
  <si>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</si>
  <si>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</si>
  <si>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</si>
  <si>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</si>
  <si>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</si>
  <si>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</si>
  <si>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</si>
  <si>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</si>
  <si>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</si>
  <si>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</si>
  <si>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</si>
  <si>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</si>
  <si>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</si>
  <si>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</si>
  <si>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</si>
  <si>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</si>
  <si>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</si>
  <si>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</si>
  <si>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</si>
  <si>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</si>
  <si>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</si>
  <si>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</si>
  <si>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</si>
  <si>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</si>
  <si>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</si>
  <si>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</si>
  <si>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</si>
  <si>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</si>
  <si>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</si>
  <si>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</si>
  <si>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</si>
  <si>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</si>
  <si>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</si>
  <si>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</si>
  <si>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</si>
  <si>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</si>
  <si>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</si>
  <si>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</si>
  <si>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</si>
  <si>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</si>
  <si>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</si>
  <si>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</si>
  <si>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</si>
  <si>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</si>
  <si>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</si>
  <si>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</si>
  <si>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</si>
  <si>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</si>
  <si>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</si>
  <si>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</si>
  <si>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</si>
  <si>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</si>
  <si>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</si>
  <si>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</si>
  <si>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</si>
  <si>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</si>
  <si>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</si>
  <si>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</si>
  <si>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</si>
  <si>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</si>
  <si>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</si>
  <si>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</si>
  <si>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</si>
  <si>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</si>
  <si>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</si>
  <si>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</si>
  <si>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</si>
  <si>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</si>
  <si>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</si>
  <si>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</si>
  <si>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</si>
  <si>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</si>
  <si>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</si>
  <si>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</si>
  <si>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</si>
  <si>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</si>
  <si>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</si>
  <si>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</si>
  <si>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</si>
  <si>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</si>
  <si>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</si>
  <si>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</si>
  <si>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</si>
  <si>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</si>
  <si>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</si>
  <si>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</si>
  <si>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</si>
  <si>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</si>
  <si>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</si>
  <si>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</si>
  <si>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</si>
  <si>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</si>
  <si>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</si>
  <si>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</si>
  <si>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</si>
  <si>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</si>
  <si>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</si>
  <si>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</si>
  <si>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</si>
  <si>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</si>
  <si>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</si>
  <si>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</si>
  <si>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</si>
  <si>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</si>
  <si>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</si>
  <si>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</si>
  <si>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</si>
  <si>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</si>
  <si>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</si>
  <si>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</si>
  <si>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</si>
  <si>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</si>
  <si>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</si>
  <si>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</si>
  <si>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</si>
  <si>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</si>
  <si>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</si>
  <si>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</si>
  <si>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</si>
  <si>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</si>
  <si>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</si>
  <si>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</si>
  <si>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</si>
  <si>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</si>
  <si>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</si>
  <si>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</si>
  <si>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</si>
  <si>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</si>
  <si>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</si>
  <si>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</si>
  <si>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</si>
  <si>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</si>
  <si>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</si>
  <si>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</si>
  <si>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</si>
  <si>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</si>
  <si>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</si>
  <si>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</si>
  <si>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</si>
  <si>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</si>
  <si>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</si>
  <si>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</si>
  <si>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</si>
  <si>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</si>
  <si>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</si>
  <si>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</si>
  <si>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</si>
  <si>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</si>
  <si>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</si>
  <si>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</si>
  <si>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</si>
  <si>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</si>
  <si>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</si>
  <si>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</si>
  <si>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</si>
  <si>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</si>
  <si>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</si>
  <si>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</si>
  <si>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</si>
  <si>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</si>
  <si>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</si>
  <si>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</si>
  <si>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</si>
  <si>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</si>
  <si>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</si>
  <si>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</si>
  <si>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</si>
  <si>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</si>
  <si>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</si>
  <si>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</si>
  <si>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</si>
  <si>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</si>
  <si>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</si>
  <si>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</si>
  <si>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</si>
  <si>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</si>
  <si>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</si>
  <si>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</si>
  <si>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</si>
  <si>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</si>
  <si>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</si>
  <si>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</si>
  <si>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</si>
  <si>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</si>
  <si>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</si>
  <si>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</si>
  <si>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</si>
  <si>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</si>
  <si>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</si>
  <si>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</si>
  <si>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</si>
  <si>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</si>
  <si>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</si>
  <si>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</si>
  <si>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</si>
  <si>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</si>
  <si>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</si>
  <si>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</si>
  <si>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</si>
  <si>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</si>
  <si>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</si>
  <si>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</si>
  <si>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</si>
  <si>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</si>
  <si>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</si>
  <si>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</si>
  <si>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</si>
  <si>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</si>
  <si>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</si>
  <si>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</si>
  <si>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</si>
  <si>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</si>
  <si>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</si>
  <si>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</si>
  <si>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</si>
  <si>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</si>
  <si>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</si>
  <si>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</si>
  <si>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</si>
  <si>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</si>
  <si>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</si>
  <si>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</si>
  <si>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</si>
  <si>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</si>
  <si>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</si>
  <si>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</si>
  <si>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</si>
  <si>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</si>
  <si>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</si>
  <si>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</si>
  <si>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</si>
  <si>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</si>
  <si>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</si>
  <si>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</si>
  <si>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</si>
  <si>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</si>
  <si>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</si>
  <si>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</si>
  <si>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</si>
  <si>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</si>
  <si>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</si>
  <si>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</si>
  <si>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</si>
  <si>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</si>
  <si>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</si>
  <si>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</si>
  <si>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</si>
  <si>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</si>
  <si>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</si>
  <si>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</si>
  <si>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</si>
  <si>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</si>
  <si>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</si>
  <si>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</si>
  <si>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</si>
  <si>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</si>
  <si>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</si>
  <si>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</si>
  <si>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</si>
  <si>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</si>
  <si>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</si>
  <si>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</si>
  <si>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</si>
  <si>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</si>
  <si>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</si>
  <si>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</si>
  <si>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</si>
  <si>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</si>
  <si>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</si>
  <si>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</si>
  <si>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</si>
  <si>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</si>
  <si>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</si>
  <si>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</si>
  <si>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</si>
  <si>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</si>
  <si>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</si>
  <si>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</si>
  <si>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</si>
  <si>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</si>
  <si>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</si>
  <si>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</si>
  <si>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</si>
  <si>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</si>
  <si>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</si>
  <si>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</si>
  <si>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</si>
  <si>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</si>
  <si>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</si>
  <si>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</si>
  <si>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</si>
  <si>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</si>
  <si>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</si>
  <si>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</si>
  <si>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</si>
  <si>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</si>
  <si>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</si>
  <si>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</si>
  <si>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</si>
  <si>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</si>
  <si>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</si>
  <si>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</si>
  <si>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</si>
  <si>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</si>
  <si>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</si>
  <si>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</si>
  <si>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</si>
  <si>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</si>
  <si>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</si>
  <si>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</si>
  <si>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</si>
  <si>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</si>
  <si>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</si>
  <si>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</si>
  <si>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</si>
  <si>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</si>
  <si>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</si>
  <si>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</si>
  <si>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</si>
  <si>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</si>
  <si>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</si>
  <si>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</si>
  <si>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</si>
  <si>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</si>
  <si>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</si>
  <si>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</si>
  <si>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</si>
  <si>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</si>
  <si>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</si>
  <si>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</si>
  <si>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</si>
  <si>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</si>
  <si>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</si>
  <si>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</si>
  <si>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</si>
  <si>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</si>
  <si>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</si>
  <si>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</si>
  <si>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</si>
  <si>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</si>
  <si>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</si>
  <si>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</si>
  <si>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</si>
  <si>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</si>
  <si>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</si>
  <si>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</si>
  <si>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</si>
  <si>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</si>
  <si>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</si>
  <si>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</si>
  <si>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</si>
  <si>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</si>
  <si>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</si>
  <si>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</si>
  <si>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</si>
  <si>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</si>
  <si>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</si>
  <si>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</si>
  <si>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</si>
  <si>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</si>
  <si>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</si>
  <si>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</si>
  <si>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</si>
  <si>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</si>
  <si>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</si>
  <si>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</si>
  <si>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</si>
  <si>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</si>
  <si>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</si>
  <si>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</si>
  <si>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</si>
  <si>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</si>
  <si>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</si>
  <si>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</si>
  <si>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</si>
  <si>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</si>
  <si>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</si>
  <si>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</si>
  <si>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</si>
  <si>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</si>
  <si>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</si>
  <si>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</si>
  <si>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</si>
  <si>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</si>
  <si>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</si>
  <si>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</si>
  <si>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</si>
  <si>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</si>
  <si>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</si>
  <si>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</si>
  <si>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</si>
  <si>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</si>
  <si>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</si>
  <si>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</si>
  <si>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</si>
  <si>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</si>
  <si>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</si>
  <si>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</si>
  <si>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</si>
  <si>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</si>
  <si>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</si>
  <si>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</si>
  <si>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</si>
  <si>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</si>
  <si>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</si>
  <si>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</si>
  <si>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</si>
  <si>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</si>
  <si>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</si>
  <si>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</si>
  <si>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</si>
  <si>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</si>
  <si>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</si>
  <si>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</si>
  <si>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</si>
  <si>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</si>
  <si>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</si>
  <si>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</si>
  <si>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</si>
  <si>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</si>
  <si>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</si>
  <si>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</si>
  <si>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</si>
  <si>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</si>
  <si>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</si>
  <si>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</si>
  <si>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</si>
  <si>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</si>
  <si>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</si>
  <si>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</si>
  <si>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</si>
  <si>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</si>
  <si>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</si>
  <si>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</si>
  <si>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</si>
  <si>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</si>
  <si>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</si>
  <si>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</si>
  <si>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</si>
  <si>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</si>
  <si>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</si>
  <si>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</si>
  <si>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</si>
  <si>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</si>
  <si>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</si>
  <si>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</si>
  <si>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</si>
  <si>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</si>
  <si>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</si>
  <si>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</si>
  <si>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</si>
  <si>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</si>
  <si>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</si>
  <si>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</si>
  <si>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</si>
  <si>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</si>
  <si>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</si>
  <si>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</si>
  <si>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</si>
  <si>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</si>
  <si>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</si>
  <si>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</si>
  <si>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</si>
  <si>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</si>
  <si>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</si>
  <si>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</si>
  <si>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</si>
  <si>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</si>
  <si>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</si>
  <si>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</si>
  <si>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</si>
  <si>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</si>
  <si>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</si>
  <si>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</si>
  <si>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</si>
  <si>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</si>
  <si>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</si>
  <si>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</si>
  <si>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</si>
  <si>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</si>
  <si>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</si>
  <si>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</si>
  <si>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</si>
  <si>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</si>
  <si>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</si>
  <si>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</si>
  <si>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</si>
  <si>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</si>
  <si>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</si>
  <si>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</si>
  <si>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</si>
  <si>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</si>
  <si>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</si>
  <si>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</si>
  <si>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</si>
  <si>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</si>
  <si>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</si>
  <si>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</si>
  <si>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</si>
  <si>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</si>
  <si>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</si>
  <si>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</si>
  <si>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</si>
  <si>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</si>
  <si>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</si>
  <si>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</si>
  <si>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</si>
  <si>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</si>
  <si>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</si>
  <si>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</si>
  <si>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</si>
  <si>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</si>
  <si>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</si>
  <si>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</si>
  <si>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</si>
  <si>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</si>
  <si>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</si>
  <si>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</si>
  <si>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</si>
  <si>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</si>
  <si>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</si>
  <si>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</si>
  <si>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</si>
  <si>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</si>
  <si>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</si>
  <si>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</si>
  <si>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</si>
  <si>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</si>
  <si>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</si>
  <si>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</si>
  <si>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</si>
  <si>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</si>
  <si>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</si>
  <si>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</si>
  <si>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</si>
  <si>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</si>
  <si>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</si>
  <si>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</si>
  <si>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</si>
  <si>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</si>
  <si>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</si>
  <si>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</si>
  <si>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</si>
  <si>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</si>
  <si>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</si>
  <si>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</si>
  <si>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</si>
  <si>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</si>
  <si>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</si>
  <si>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</si>
  <si>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</si>
  <si>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</si>
  <si>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</si>
  <si>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</si>
  <si>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</si>
  <si>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</si>
  <si>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</si>
  <si>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</si>
  <si>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</si>
  <si>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</si>
  <si>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</si>
  <si>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</si>
  <si>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</si>
  <si>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</si>
  <si>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</si>
  <si>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</si>
  <si>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</si>
  <si>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</si>
  <si>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</si>
  <si>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</si>
  <si>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</si>
  <si>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</si>
  <si>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</si>
  <si>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</si>
  <si>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</si>
  <si>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</si>
  <si>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</si>
  <si>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</si>
  <si>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</si>
  <si>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</si>
  <si>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</si>
  <si>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</si>
  <si>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</si>
  <si>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</si>
  <si>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</si>
  <si>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</si>
  <si>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</si>
  <si>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</si>
  <si>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</si>
  <si>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</si>
  <si>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</si>
  <si>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</si>
  <si>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</si>
  <si>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</si>
  <si>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</si>
  <si>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</si>
  <si>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</si>
  <si>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</si>
  <si>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</si>
  <si>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</si>
  <si>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</si>
  <si>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</si>
  <si>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</si>
  <si>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</si>
  <si>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</si>
  <si>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</si>
  <si>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</si>
  <si>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</si>
  <si>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</si>
  <si>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</si>
  <si>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</si>
  <si>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</si>
  <si>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</si>
  <si>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</si>
  <si>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</si>
  <si>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</si>
  <si>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</si>
  <si>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</si>
  <si>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</si>
  <si>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</si>
  <si>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</si>
  <si>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</si>
  <si>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</si>
  <si>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</si>
  <si>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</si>
  <si>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</si>
  <si>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</si>
  <si>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</si>
  <si>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</si>
  <si>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</si>
  <si>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</si>
  <si>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</si>
  <si>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</si>
  <si>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</si>
  <si>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</si>
  <si>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</si>
  <si>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</si>
  <si>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</si>
  <si>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</si>
  <si>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</si>
  <si>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</si>
  <si>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</si>
  <si>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</si>
  <si>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</si>
  <si>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</si>
  <si>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</si>
  <si>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</si>
  <si>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</si>
  <si>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</si>
  <si>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</si>
  <si>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</si>
  <si>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</si>
  <si>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</si>
  <si>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</si>
  <si>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</si>
  <si>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</si>
  <si>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</si>
  <si>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</si>
  <si>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</si>
  <si>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</si>
  <si>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</si>
  <si>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</si>
  <si>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</si>
  <si>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</si>
  <si>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</si>
  <si>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</si>
  <si>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</si>
  <si>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</si>
  <si>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</si>
  <si>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</si>
  <si>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</si>
  <si>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</si>
  <si>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</si>
  <si>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</si>
  <si>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</si>
  <si>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</si>
  <si>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</si>
  <si>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</si>
  <si>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</si>
  <si>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</si>
  <si>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</si>
  <si>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</si>
  <si>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</si>
  <si>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</si>
  <si>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</si>
  <si>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</si>
  <si>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</si>
  <si>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</si>
  <si>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</si>
  <si>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</si>
  <si>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</si>
  <si>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</si>
  <si>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</si>
  <si>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</si>
  <si>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</si>
  <si>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</si>
  <si>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</si>
  <si>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</si>
  <si>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</si>
  <si>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</si>
  <si>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</si>
  <si>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</si>
  <si>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</si>
  <si>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</si>
  <si>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</si>
  <si>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</si>
  <si>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</si>
  <si>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</si>
  <si>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</si>
  <si>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</si>
  <si>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</si>
  <si>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</si>
  <si>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</si>
  <si>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</si>
  <si>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</si>
  <si>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</si>
  <si>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</si>
  <si>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</si>
  <si>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</si>
  <si>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</si>
  <si>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</si>
  <si>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</si>
  <si>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</si>
  <si>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</si>
  <si>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</si>
  <si>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</si>
  <si>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</si>
  <si>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</si>
  <si>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</si>
  <si>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</si>
  <si>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</si>
  <si>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</si>
  <si>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</si>
  <si>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</si>
  <si>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</si>
  <si>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</si>
  <si>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</si>
  <si>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</si>
  <si>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</si>
  <si>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</si>
  <si>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</si>
  <si>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</si>
  <si>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</si>
  <si>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</si>
  <si>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</si>
  <si>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</si>
  <si>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</si>
  <si>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</si>
  <si>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</si>
  <si>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</si>
  <si>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</si>
  <si>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</si>
  <si>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</si>
  <si>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</si>
  <si>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</si>
  <si>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</si>
  <si>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</si>
  <si>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</si>
  <si>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</si>
  <si>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</si>
  <si>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</si>
  <si>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</si>
  <si>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</si>
  <si>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</si>
  <si>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</si>
  <si>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</si>
  <si>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</si>
  <si>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</si>
  <si>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</si>
  <si>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</si>
  <si>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</si>
  <si>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</si>
  <si>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</si>
  <si>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</si>
  <si>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</si>
  <si>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</si>
  <si>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</si>
  <si>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</si>
  <si>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</si>
  <si>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</si>
  <si>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</si>
  <si>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</si>
  <si>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</si>
  <si>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</si>
  <si>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</si>
  <si>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</si>
  <si>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</si>
  <si>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</si>
  <si>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</si>
  <si>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</si>
  <si>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</si>
  <si>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</si>
  <si>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</si>
  <si>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</si>
  <si>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</si>
  <si>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</si>
  <si>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</si>
  <si>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</si>
  <si>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</si>
  <si>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</si>
  <si>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</si>
  <si>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</si>
  <si>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</si>
  <si>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</si>
  <si>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</si>
  <si>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</si>
  <si>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</si>
  <si>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</si>
  <si>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</si>
  <si>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</si>
  <si>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</si>
  <si>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</si>
  <si>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</si>
  <si>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</si>
  <si>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</si>
  <si>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</si>
  <si>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</si>
  <si>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</si>
  <si>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</si>
  <si>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</si>
  <si>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</si>
  <si>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</si>
  <si>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</si>
  <si>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</si>
  <si>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</si>
  <si>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</si>
  <si>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</si>
  <si>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</si>
  <si>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</si>
  <si>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</si>
  <si>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</si>
  <si>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</si>
  <si>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</si>
  <si>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</si>
  <si>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</si>
  <si>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</si>
  <si>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</si>
  <si>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</si>
  <si>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</si>
  <si>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</si>
  <si>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</si>
  <si>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</si>
  <si>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</si>
  <si>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</si>
  <si>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</si>
  <si>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</si>
  <si>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</si>
  <si>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</si>
  <si>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</si>
  <si>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</si>
  <si>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</si>
  <si>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</si>
  <si>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</si>
  <si>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</si>
  <si>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</si>
  <si>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</si>
  <si>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</si>
  <si>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</si>
  <si>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</si>
  <si>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</si>
  <si>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</si>
  <si>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</si>
  <si>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</si>
  <si>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</si>
  <si>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</si>
  <si>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</si>
  <si>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</si>
  <si>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</si>
  <si>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</si>
  <si>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</si>
  <si>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</si>
  <si>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</si>
  <si>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</si>
  <si>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</si>
  <si>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</si>
  <si>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</si>
  <si>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</si>
  <si>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</si>
  <si>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</si>
  <si>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</si>
  <si>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</si>
  <si>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</si>
  <si>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</si>
  <si>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</si>
  <si>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</si>
  <si>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</si>
  <si>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</si>
  <si>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</si>
  <si>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</si>
  <si>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</si>
  <si>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</si>
  <si>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</si>
  <si>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</si>
  <si>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</si>
  <si>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</si>
  <si>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</si>
  <si>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</si>
  <si>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</si>
  <si>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</si>
  <si>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</si>
  <si>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</si>
  <si>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</si>
  <si>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</si>
  <si>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</si>
  <si>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</si>
  <si>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</si>
  <si>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</si>
  <si>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</si>
  <si>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</si>
  <si>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</si>
  <si>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</si>
  <si>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</si>
  <si>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</si>
  <si>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</si>
  <si>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</si>
  <si>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</si>
  <si>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</si>
  <si>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</si>
  <si>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</si>
  <si>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</si>
  <si>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</si>
  <si>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</si>
  <si>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</si>
  <si>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</si>
  <si>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</si>
  <si>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</si>
  <si>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</si>
  <si>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</si>
  <si>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</si>
  <si>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</si>
  <si>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</si>
  <si>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</si>
  <si>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</si>
  <si>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</si>
  <si>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</si>
  <si>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</si>
  <si>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</si>
  <si>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</si>
  <si>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</si>
  <si>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</si>
  <si>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</si>
  <si>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</si>
  <si>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</si>
  <si>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</si>
  <si>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</si>
  <si>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</si>
  <si>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</si>
  <si>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</si>
  <si>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</si>
  <si>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</si>
  <si>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</si>
  <si>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</si>
  <si>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</si>
  <si>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</si>
  <si>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</si>
  <si>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</si>
  <si>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</si>
  <si>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</si>
  <si>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</si>
  <si>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</si>
  <si>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</si>
  <si>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</si>
  <si>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</si>
  <si>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</si>
  <si>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</si>
  <si>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</si>
  <si>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</si>
  <si>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</si>
  <si>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</si>
  <si>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</si>
  <si>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</si>
  <si>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</si>
  <si>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</si>
  <si>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</si>
  <si>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</si>
  <si>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</si>
  <si>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</si>
  <si>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</si>
  <si>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</si>
  <si>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</si>
  <si>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</si>
  <si>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</si>
  <si>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</si>
  <si>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</si>
  <si>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</si>
  <si>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</si>
  <si>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</si>
  <si>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</si>
  <si>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</si>
  <si>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</si>
  <si>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</si>
  <si>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</si>
  <si>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</si>
  <si>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</si>
  <si>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</si>
  <si>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</si>
  <si>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</si>
  <si>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</si>
  <si>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</si>
  <si>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</si>
  <si>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</si>
  <si>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</si>
  <si>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</si>
  <si>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</si>
  <si>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</si>
  <si>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</si>
  <si>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</si>
  <si>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</si>
  <si>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</si>
  <si>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</si>
  <si>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</si>
  <si>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</si>
  <si>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</si>
  <si>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</si>
  <si>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</si>
  <si>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</si>
  <si>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</si>
  <si>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</si>
  <si>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</si>
  <si>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</si>
  <si>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</si>
  <si>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</si>
  <si>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</si>
  <si>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</si>
  <si>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</si>
  <si>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</si>
  <si>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</si>
  <si>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</si>
  <si>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</si>
  <si>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</si>
  <si>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</si>
  <si>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</si>
  <si>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</si>
  <si>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</si>
  <si>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</si>
  <si>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</si>
  <si>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</si>
  <si>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</si>
  <si>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</si>
  <si>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</si>
  <si>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</si>
  <si>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</si>
  <si>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</si>
  <si>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</si>
  <si>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</si>
  <si>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</si>
  <si>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</si>
  <si>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</si>
  <si>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</si>
  <si>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</si>
  <si>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</si>
  <si>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</si>
  <si>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</si>
  <si>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</si>
  <si>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</si>
  <si>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</si>
  <si>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</si>
  <si>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</si>
  <si>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</si>
  <si>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</si>
  <si>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</si>
  <si>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</si>
  <si>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</si>
  <si>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</si>
  <si>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</si>
  <si>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</si>
  <si>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</si>
  <si>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</si>
  <si>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</si>
  <si>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</si>
  <si>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</si>
  <si>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</si>
  <si>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</si>
  <si>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</si>
  <si>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</si>
  <si>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</si>
  <si>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</si>
  <si>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</si>
  <si>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</si>
  <si>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</si>
  <si>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</si>
  <si>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</si>
  <si>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</si>
  <si>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</si>
  <si>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</si>
  <si>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</si>
  <si>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</si>
  <si>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</si>
  <si>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</si>
  <si>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</si>
  <si>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</si>
  <si>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</si>
  <si>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</si>
  <si>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</si>
  <si>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</si>
  <si>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</si>
  <si>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</si>
  <si>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</si>
  <si>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</si>
  <si>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</si>
  <si>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</si>
  <si>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</si>
  <si>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</si>
  <si>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</si>
  <si>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</si>
  <si>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</si>
  <si>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</si>
  <si>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</si>
  <si>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</si>
  <si>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</si>
  <si>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</si>
  <si>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</si>
  <si>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</si>
  <si>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</si>
  <si>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</si>
  <si>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</si>
  <si>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</si>
  <si>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</si>
  <si>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</si>
  <si>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</si>
  <si>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</si>
  <si>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</si>
  <si>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</si>
  <si>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</si>
  <si>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</si>
  <si>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</si>
  <si>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</si>
  <si>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</si>
  <si>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</si>
  <si>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</si>
  <si>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</si>
  <si>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</si>
  <si>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</si>
  <si>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</si>
  <si>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</si>
  <si>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</si>
  <si>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</si>
  <si>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</si>
  <si>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</si>
  <si>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</si>
  <si>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</si>
  <si>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</si>
  <si>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</si>
  <si>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</si>
  <si>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</si>
  <si>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</si>
  <si>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</si>
  <si>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</si>
  <si>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</si>
  <si>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</si>
  <si>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</si>
  <si>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</si>
  <si>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</si>
  <si>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</si>
  <si>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</si>
  <si>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</si>
  <si>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</si>
  <si>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</si>
  <si>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</si>
  <si>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</si>
  <si>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</si>
  <si>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</si>
  <si>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</si>
  <si>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</si>
  <si>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</si>
  <si>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</si>
  <si>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</si>
  <si>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</si>
  <si>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</si>
  <si>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</si>
  <si>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</si>
  <si>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</si>
  <si>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</si>
  <si>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</si>
  <si>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</si>
  <si>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</si>
  <si>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</si>
  <si>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</si>
  <si>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</si>
  <si>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</si>
  <si>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</si>
  <si>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</si>
  <si>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</si>
  <si>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</si>
  <si>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</si>
  <si>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</si>
  <si>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</si>
  <si>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</si>
  <si>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</si>
  <si>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</si>
  <si>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</si>
  <si>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</si>
  <si>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</si>
  <si>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</si>
  <si>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</si>
  <si>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</si>
  <si>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</si>
  <si>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</si>
  <si>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</si>
  <si>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</si>
  <si>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</si>
  <si>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</si>
  <si>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</si>
  <si>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</si>
  <si>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</si>
  <si>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</si>
  <si>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</si>
  <si>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</si>
  <si>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</si>
  <si>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</si>
  <si>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</si>
  <si>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</si>
  <si>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</si>
  <si>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</si>
  <si>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</si>
  <si>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</si>
  <si>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</si>
  <si>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</si>
  <si>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</si>
  <si>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</si>
  <si>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</si>
  <si>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</si>
  <si>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</si>
  <si>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</si>
  <si>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</si>
  <si>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</si>
  <si>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</si>
  <si>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</si>
  <si>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</si>
  <si>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</si>
  <si>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</si>
  <si>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</si>
  <si>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</si>
  <si>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</si>
  <si>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</si>
  <si>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</si>
  <si>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</si>
  <si>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</si>
  <si>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</si>
  <si>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</si>
  <si>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</si>
  <si>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</si>
  <si>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</si>
  <si>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</si>
  <si>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</si>
  <si>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</si>
  <si>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</si>
  <si>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</si>
  <si>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</si>
  <si>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</si>
  <si>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</si>
  <si>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</si>
  <si>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</si>
  <si>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</si>
  <si>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</si>
  <si>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</si>
  <si>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</si>
  <si>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</si>
  <si>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</si>
  <si>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</si>
  <si>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</si>
  <si>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</si>
  <si>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</si>
  <si>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</si>
  <si>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</si>
  <si>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</si>
  <si>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</si>
  <si>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</si>
  <si>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</si>
  <si>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</si>
  <si>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</si>
  <si>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</si>
  <si>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</si>
  <si>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</si>
  <si>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</si>
  <si>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</si>
  <si>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</si>
  <si>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</si>
  <si>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</si>
  <si>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</si>
  <si>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</si>
  <si>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</si>
  <si>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</si>
  <si>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</si>
  <si>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</si>
  <si>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</si>
  <si>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</si>
  <si>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</si>
  <si>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</si>
  <si>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</si>
  <si>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</si>
  <si>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</si>
  <si>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</si>
  <si>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</si>
  <si>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</si>
  <si>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</si>
  <si>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</si>
  <si>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</si>
  <si>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</si>
  <si>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</si>
  <si>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</si>
  <si>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</si>
  <si>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</si>
  <si>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</si>
  <si>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</si>
  <si>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</si>
  <si>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</si>
  <si>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</si>
  <si>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</si>
  <si>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</si>
  <si>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</si>
  <si>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</si>
  <si>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</si>
  <si>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</si>
  <si>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</si>
  <si>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</si>
  <si>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</si>
  <si>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</si>
  <si>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</si>
  <si>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</si>
  <si>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</si>
  <si>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</si>
  <si>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</si>
  <si>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</si>
  <si>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</si>
  <si>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</si>
  <si>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</si>
  <si>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</si>
  <si>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</si>
  <si>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</si>
  <si>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</si>
  <si>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</si>
  <si>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</si>
  <si>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</si>
  <si>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</si>
  <si>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</si>
  <si>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</si>
  <si>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</si>
  <si>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</si>
  <si>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</si>
  <si>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</si>
  <si>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</si>
  <si>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</si>
  <si>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</si>
  <si>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</si>
  <si>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</si>
  <si>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</si>
  <si>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</si>
  <si>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</si>
  <si>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</si>
  <si>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</si>
  <si>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</si>
  <si>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</si>
  <si>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</si>
  <si>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</si>
  <si>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</si>
  <si>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</si>
  <si>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</si>
  <si>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</si>
  <si>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</si>
  <si>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</si>
  <si>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</si>
  <si>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</si>
  <si>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</si>
  <si>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</si>
  <si>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</si>
  <si>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</si>
  <si>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</si>
  <si>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</si>
  <si>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</si>
  <si>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</si>
  <si>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</si>
  <si>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</si>
  <si>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</si>
  <si>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</si>
  <si>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</si>
  <si>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</si>
  <si>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</si>
  <si>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</si>
  <si>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</si>
  <si>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</si>
  <si>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</si>
  <si>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</si>
  <si>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</si>
  <si>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</si>
  <si>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</si>
  <si>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</si>
  <si>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</si>
  <si>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</si>
  <si>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</si>
  <si>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</si>
  <si>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</si>
  <si>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</si>
  <si>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</si>
  <si>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</si>
  <si>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</si>
  <si>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</si>
  <si>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</si>
  <si>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</si>
  <si>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</si>
  <si>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</si>
  <si>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</si>
  <si>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</si>
  <si>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</si>
  <si>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</si>
  <si>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</si>
  <si>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</si>
  <si>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</si>
  <si>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</si>
  <si>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</si>
  <si>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</si>
  <si>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</si>
  <si>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</si>
  <si>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</si>
  <si>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</si>
  <si>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</si>
  <si>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</si>
  <si>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</si>
  <si>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</si>
  <si>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</si>
  <si>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</si>
  <si>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</si>
  <si>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</si>
  <si>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</si>
  <si>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</si>
  <si>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</si>
  <si>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</si>
  <si>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</si>
  <si>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</si>
  <si>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</si>
  <si>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</si>
  <si>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</si>
  <si>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</si>
  <si>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</si>
  <si>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</si>
  <si>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</si>
  <si>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</si>
  <si>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</si>
  <si>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</si>
  <si>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</si>
  <si>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</si>
  <si>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</si>
  <si>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</si>
  <si>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</si>
  <si>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</si>
  <si>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</si>
  <si>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</si>
  <si>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</si>
  <si>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</si>
  <si>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</si>
  <si>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</si>
  <si>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</si>
  <si>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</si>
  <si>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</si>
  <si>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</si>
  <si>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</si>
  <si>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</si>
  <si>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</si>
  <si>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</si>
  <si>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</si>
  <si>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</si>
  <si>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</si>
  <si>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</si>
  <si>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</si>
  <si>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</si>
  <si>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</si>
  <si>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</si>
  <si>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</si>
  <si>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</si>
  <si>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</si>
  <si>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</si>
  <si>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</si>
  <si>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</si>
  <si>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</si>
  <si>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</si>
  <si>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</si>
  <si>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</si>
  <si>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</si>
  <si>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</si>
  <si>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</si>
  <si>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</si>
  <si>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</si>
  <si>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</si>
  <si>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</si>
  <si>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</si>
  <si>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</si>
  <si>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</si>
  <si>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</si>
  <si>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</si>
  <si>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</si>
  <si>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</si>
  <si>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</si>
  <si>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</si>
  <si>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</si>
  <si>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</si>
  <si>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</si>
  <si>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</si>
  <si>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</si>
  <si>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</si>
  <si>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</si>
  <si>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</si>
  <si>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</si>
  <si>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</si>
  <si>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</si>
  <si>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</si>
  <si>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</si>
  <si>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</si>
  <si>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</si>
  <si>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</si>
  <si>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</si>
  <si>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</si>
  <si>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</si>
  <si>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</si>
  <si>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</si>
  <si>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</si>
  <si>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</si>
  <si>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</si>
  <si>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</si>
  <si>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</si>
  <si>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</si>
  <si>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</si>
  <si>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</si>
  <si>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</si>
  <si>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</si>
  <si>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</si>
  <si>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</si>
  <si>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</si>
  <si>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</si>
  <si>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</si>
  <si>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</si>
  <si>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</si>
  <si>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</si>
  <si>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</si>
  <si>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</si>
  <si>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</si>
  <si>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</si>
  <si>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</si>
  <si>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</si>
  <si>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</si>
  <si>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</si>
  <si>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</si>
  <si>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</si>
  <si>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</si>
  <si>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</si>
  <si>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</si>
  <si>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</si>
  <si>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</si>
  <si>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</si>
  <si>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</si>
  <si>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</si>
  <si>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</si>
  <si>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</si>
  <si>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</si>
  <si>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</si>
  <si>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</si>
  <si>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</si>
  <si>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</si>
  <si>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</si>
  <si>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</si>
  <si>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</si>
  <si>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</si>
  <si>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</si>
  <si>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</si>
  <si>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</si>
  <si>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</si>
  <si>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</si>
  <si>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</si>
  <si>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</si>
  <si>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</si>
  <si>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</si>
  <si>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</si>
  <si>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</si>
  <si>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</si>
  <si>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</si>
  <si>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</si>
  <si>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</si>
  <si>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</si>
  <si>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</si>
  <si>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</si>
  <si>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</si>
  <si>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</si>
  <si>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</si>
  <si>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</si>
  <si>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</si>
  <si>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</si>
  <si>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</si>
  <si>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</si>
  <si>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</si>
  <si>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</si>
  <si>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</si>
  <si>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</si>
  <si>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</si>
  <si>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</si>
  <si>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</si>
  <si>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</si>
  <si>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</si>
  <si>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</si>
  <si>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</si>
  <si>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</si>
  <si>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</si>
  <si>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</si>
  <si>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</si>
  <si>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</si>
  <si>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</si>
  <si>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</si>
  <si>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</si>
  <si>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</si>
  <si>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</si>
  <si>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</si>
  <si>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</si>
  <si>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</si>
  <si>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</si>
  <si>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</si>
  <si>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</si>
  <si>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</si>
  <si>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</si>
  <si>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</si>
  <si>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</si>
  <si>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</si>
  <si>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</si>
  <si>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</si>
  <si>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</si>
  <si>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</si>
  <si>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</si>
  <si>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</si>
  <si>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</si>
  <si>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</si>
  <si>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</si>
  <si>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</si>
  <si>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</si>
  <si>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</si>
  <si>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</si>
  <si>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</si>
  <si>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</si>
  <si>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</si>
  <si>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</si>
  <si>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</si>
  <si>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</si>
  <si>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</si>
  <si>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</si>
  <si>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</si>
  <si>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</si>
  <si>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</si>
  <si>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</si>
  <si>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</si>
  <si>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</si>
  <si>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</si>
  <si>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</si>
  <si>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</si>
  <si>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</si>
  <si>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</si>
  <si>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</si>
  <si>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</si>
  <si>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</si>
  <si>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</si>
  <si>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</si>
  <si>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</si>
  <si>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</si>
  <si>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</si>
  <si>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</si>
  <si>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</si>
  <si>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</si>
  <si>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</si>
  <si>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</si>
  <si>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</si>
  <si>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</si>
  <si>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</si>
  <si>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</si>
  <si>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</si>
  <si>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</si>
  <si>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</si>
  <si>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</si>
  <si>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</si>
  <si>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</si>
  <si>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</si>
  <si>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</si>
  <si>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</si>
  <si>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</si>
  <si>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</si>
  <si>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</si>
  <si>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</si>
  <si>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</si>
  <si>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</si>
  <si>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</si>
  <si>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</si>
  <si>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</si>
  <si>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</si>
  <si>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</si>
  <si>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</si>
  <si>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</si>
  <si>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</si>
  <si>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</si>
  <si>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</si>
  <si>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</si>
  <si>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</si>
  <si>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</si>
  <si>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</si>
  <si>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</si>
  <si>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</si>
  <si>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</si>
  <si>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</si>
  <si>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</si>
  <si>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</si>
  <si>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</si>
  <si>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</si>
  <si>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</si>
  <si>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</si>
  <si>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</si>
  <si>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</si>
  <si>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</si>
  <si>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</si>
  <si>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</si>
  <si>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</si>
  <si>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</si>
  <si>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</si>
  <si>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</si>
  <si>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</si>
  <si>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</si>
  <si>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</si>
  <si>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</si>
  <si>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</si>
  <si>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</si>
  <si>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</si>
  <si>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</si>
  <si>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</si>
  <si>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</si>
  <si>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</si>
  <si>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</si>
  <si>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</si>
  <si>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</si>
  <si>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</si>
  <si>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</si>
  <si>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</si>
  <si>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</si>
  <si>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</si>
  <si>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</si>
  <si>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</si>
  <si>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</si>
  <si>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</si>
  <si>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</si>
  <si>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</si>
  <si>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</si>
  <si>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</si>
  <si>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</si>
  <si>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</si>
  <si>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</si>
  <si>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</si>
  <si>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</si>
  <si>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</si>
  <si>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</si>
  <si>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</si>
  <si>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</si>
  <si>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</si>
  <si>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</si>
  <si>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</si>
  <si>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</si>
  <si>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</si>
  <si>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</si>
  <si>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</si>
  <si>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</si>
  <si>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</si>
  <si>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</si>
  <si>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</si>
  <si>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</si>
  <si>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</si>
  <si>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</si>
  <si>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</si>
  <si>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</si>
  <si>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</si>
  <si>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</si>
  <si>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</si>
  <si>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</si>
  <si>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</si>
  <si>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</si>
  <si>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</si>
  <si>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</si>
  <si>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</si>
  <si>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</si>
  <si>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</si>
  <si>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</si>
  <si>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</si>
  <si>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</si>
  <si>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</si>
  <si>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</si>
  <si>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</si>
  <si>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</si>
  <si>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</si>
  <si>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</si>
  <si>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</si>
  <si>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</si>
  <si>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</si>
  <si>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</si>
  <si>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</si>
  <si>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</si>
  <si>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</si>
  <si>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</si>
  <si>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</si>
  <si>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</si>
  <si>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</si>
  <si>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</si>
  <si>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</si>
  <si>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</si>
  <si>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</si>
  <si>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</si>
  <si>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</si>
  <si>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</si>
  <si>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</si>
  <si>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</si>
  <si>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</si>
  <si>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</si>
  <si>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</si>
  <si>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</si>
  <si>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</si>
  <si>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</si>
  <si>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</si>
  <si>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</si>
  <si>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</si>
  <si>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</si>
  <si>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</si>
  <si>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</si>
  <si>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</si>
  <si>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</si>
  <si>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</si>
  <si>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</si>
  <si>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</si>
  <si>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</si>
  <si>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</si>
  <si>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</si>
  <si>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</si>
  <si>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</si>
  <si>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</si>
  <si>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</si>
  <si>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</si>
  <si>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</si>
  <si>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</si>
  <si>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</si>
  <si>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</si>
  <si>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</si>
  <si>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</si>
  <si>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</si>
  <si>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</si>
  <si>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</si>
  <si>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</si>
  <si>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</si>
  <si>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</si>
  <si>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</si>
  <si>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</si>
  <si>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</si>
  <si>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</si>
  <si>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</si>
  <si>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</si>
  <si>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</si>
  <si>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</si>
  <si>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</si>
  <si>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</si>
  <si>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</si>
  <si>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</si>
  <si>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</si>
  <si>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</si>
  <si>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</si>
  <si>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</si>
  <si>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</si>
  <si>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</si>
  <si>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</si>
  <si>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</si>
  <si>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</si>
  <si>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</si>
  <si>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</si>
  <si>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</si>
  <si>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</si>
  <si>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</si>
  <si>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</si>
  <si>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</si>
  <si>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</si>
  <si>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</si>
  <si>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</si>
  <si>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</si>
  <si>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</si>
  <si>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</si>
  <si>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</si>
  <si>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</si>
  <si>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</si>
  <si>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</si>
  <si>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</si>
  <si>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</si>
  <si>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</si>
  <si>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</si>
  <si>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</si>
  <si>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</si>
  <si>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</si>
  <si>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</si>
  <si>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</si>
  <si>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</si>
  <si>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</si>
  <si>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</si>
  <si>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</si>
  <si>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</si>
  <si>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</si>
  <si>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</si>
  <si>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</si>
  <si>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</si>
  <si>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</si>
  <si>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</si>
  <si>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</si>
  <si>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</si>
  <si>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</si>
  <si>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</si>
  <si>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</si>
  <si>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</si>
  <si>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</si>
  <si>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</si>
  <si>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</si>
  <si>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</si>
  <si>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</si>
  <si>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</si>
  <si>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</si>
  <si>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</si>
  <si>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</si>
  <si>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</si>
  <si>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</si>
  <si>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</si>
  <si>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</si>
  <si>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</si>
  <si>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</si>
  <si>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</si>
  <si>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</si>
  <si>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</si>
  <si>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</si>
  <si>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</si>
  <si>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</si>
  <si>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</si>
  <si>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</si>
  <si>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</si>
  <si>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</si>
  <si>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</si>
  <si>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</si>
  <si>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</si>
  <si>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</si>
  <si>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</si>
  <si>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</si>
  <si>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</si>
  <si>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</si>
  <si>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</si>
  <si>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</si>
  <si>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</si>
  <si>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</si>
  <si>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</si>
  <si>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</si>
  <si>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</si>
  <si>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</si>
  <si>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</si>
  <si>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</si>
  <si>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</si>
  <si>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</si>
  <si>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</si>
  <si>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</si>
  <si>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</si>
  <si>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</si>
  <si>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</si>
  <si>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</si>
  <si>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</si>
  <si>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</si>
  <si>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</si>
  <si>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</si>
  <si>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</si>
  <si>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</si>
  <si>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</si>
  <si>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</si>
  <si>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</si>
  <si>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</si>
  <si>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</si>
  <si>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</si>
  <si>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</si>
  <si>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</si>
  <si>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</si>
  <si>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</si>
  <si>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</si>
  <si>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</si>
  <si>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</si>
  <si>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</si>
  <si>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</si>
  <si>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</si>
  <si>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</si>
  <si>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</si>
  <si>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</si>
  <si>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</si>
  <si>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</si>
  <si>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</si>
  <si>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</si>
  <si>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</si>
  <si>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</si>
  <si>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</si>
  <si>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</si>
  <si>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</si>
  <si>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</si>
  <si>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</si>
  <si>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</si>
  <si>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</si>
  <si>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</si>
  <si>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</si>
  <si>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</si>
  <si>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</si>
  <si>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</si>
  <si>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</si>
  <si>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</si>
  <si>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</si>
  <si>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</si>
  <si>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</si>
  <si>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</si>
  <si>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</si>
  <si>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</si>
  <si>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</si>
  <si>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</si>
  <si>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</si>
  <si>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</si>
  <si>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</si>
  <si>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</si>
  <si>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</si>
  <si>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</si>
  <si>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</si>
  <si>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</si>
  <si>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</si>
  <si>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</si>
  <si>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</si>
  <si>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</si>
  <si>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</si>
  <si>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</si>
  <si>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</si>
  <si>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</si>
  <si>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</si>
  <si>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</si>
  <si>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</si>
  <si>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</si>
  <si>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</si>
  <si>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</si>
  <si>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</si>
  <si>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</si>
  <si>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</si>
  <si>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</si>
  <si>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</si>
  <si>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</si>
  <si>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</si>
  <si>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</si>
  <si>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</si>
  <si>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</si>
  <si>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</si>
  <si>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</si>
  <si>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</si>
  <si>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</si>
  <si>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</si>
  <si>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</si>
  <si>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</si>
  <si>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</si>
  <si>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</si>
  <si>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</si>
  <si>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</si>
  <si>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</si>
  <si>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</si>
  <si>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</si>
  <si>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</si>
  <si>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</si>
  <si>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</si>
  <si>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</si>
  <si>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</si>
  <si>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</si>
  <si>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</si>
  <si>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</si>
  <si>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</si>
  <si>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</si>
  <si>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</si>
  <si>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</si>
  <si>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</si>
  <si>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</si>
  <si>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</si>
  <si>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</si>
  <si>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</si>
  <si>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</si>
  <si>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</si>
  <si>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</si>
  <si>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</si>
  <si>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</si>
  <si>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</si>
  <si>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</si>
  <si>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</si>
  <si>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</si>
  <si>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</si>
  <si>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</si>
  <si>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</si>
  <si>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</si>
  <si>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</si>
  <si>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</si>
  <si>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</si>
  <si>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</si>
  <si>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</si>
  <si>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</si>
  <si>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</si>
  <si>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</si>
  <si>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</si>
  <si>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</si>
  <si>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</si>
  <si>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</si>
  <si>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</si>
  <si>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</si>
  <si>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</si>
  <si>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</si>
  <si>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</si>
  <si>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</si>
  <si>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</si>
  <si>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</si>
  <si>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</si>
  <si>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</si>
  <si>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</si>
  <si>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</si>
  <si>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</si>
  <si>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</si>
  <si>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</si>
  <si>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</si>
  <si>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</si>
  <si>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</si>
  <si>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</si>
  <si>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</si>
  <si>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</si>
  <si>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</si>
  <si>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</si>
  <si>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</si>
  <si>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</si>
  <si>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</si>
  <si>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</si>
  <si>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</si>
  <si>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</si>
  <si>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</si>
  <si>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</si>
  <si>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</si>
  <si>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</si>
  <si>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</si>
  <si>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</si>
  <si>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</si>
  <si>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</si>
  <si>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</si>
  <si>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</si>
  <si>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</si>
  <si>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</si>
  <si>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</si>
  <si>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</si>
  <si>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</si>
  <si>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</si>
  <si>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</si>
  <si>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</si>
  <si>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</si>
  <si>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</si>
  <si>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</si>
  <si>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</si>
  <si>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</si>
  <si>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</si>
  <si>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</si>
  <si>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</si>
  <si>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</si>
  <si>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</si>
  <si>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</si>
  <si>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</si>
  <si>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</si>
  <si>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</si>
  <si>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</si>
  <si>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</si>
  <si>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</si>
  <si>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</si>
  <si>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</si>
  <si>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</si>
  <si>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</si>
  <si>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</si>
  <si>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</si>
  <si>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</si>
  <si>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</si>
  <si>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</si>
  <si>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</si>
  <si>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</si>
  <si>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</si>
  <si>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</si>
  <si>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</si>
  <si>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</si>
  <si>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</si>
  <si>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</si>
  <si>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</si>
  <si>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</si>
  <si>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</si>
  <si>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</si>
  <si>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</si>
  <si>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</si>
  <si>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</si>
  <si>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</si>
  <si>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</si>
  <si>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</si>
  <si>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</si>
  <si>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</si>
  <si>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</si>
  <si>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</si>
  <si>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</si>
  <si>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</si>
  <si>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</si>
  <si>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</si>
  <si>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</si>
  <si>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</si>
  <si>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</si>
  <si>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</si>
  <si>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</si>
  <si>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</si>
  <si>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</si>
  <si>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</si>
  <si>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</si>
  <si>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</si>
  <si>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</si>
  <si>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</si>
  <si>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</si>
  <si>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</si>
  <si>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</si>
  <si>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</si>
  <si>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</si>
  <si>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</si>
  <si>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</si>
  <si>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</si>
  <si>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</si>
  <si>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</si>
  <si>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</si>
  <si>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</si>
  <si>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</si>
  <si>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</si>
  <si>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</si>
  <si>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</si>
  <si>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</si>
  <si>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</si>
  <si>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</si>
  <si>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</si>
  <si>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</si>
  <si>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</si>
  <si>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</si>
  <si>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</si>
  <si>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</si>
  <si>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</si>
  <si>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</si>
  <si>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</si>
  <si>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</si>
  <si>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</si>
  <si>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</si>
  <si>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</si>
  <si>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</si>
  <si>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</si>
  <si>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</si>
  <si>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</si>
  <si>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</si>
  <si>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</si>
  <si>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</si>
  <si>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</si>
  <si>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</si>
  <si>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</si>
  <si>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</si>
  <si>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</si>
  <si>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</si>
  <si>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</si>
  <si>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</si>
  <si>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</si>
  <si>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</si>
  <si>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</si>
  <si>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</si>
  <si>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</si>
  <si>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</si>
  <si>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</si>
  <si>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</si>
  <si>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</si>
  <si>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</si>
  <si>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</si>
  <si>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</si>
  <si>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</si>
  <si>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</si>
  <si>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</si>
  <si>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</si>
  <si>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</si>
  <si>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</si>
  <si>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</si>
  <si>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</si>
  <si>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</si>
  <si>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</si>
  <si>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</si>
  <si>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</si>
  <si>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</si>
  <si>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</si>
  <si>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</si>
  <si>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</si>
  <si>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</si>
  <si>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</si>
  <si>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</si>
  <si>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</si>
  <si>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</si>
  <si>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</si>
  <si>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</si>
  <si>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</si>
  <si>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</si>
  <si>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</si>
  <si>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</si>
  <si>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</si>
  <si>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</si>
  <si>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</si>
  <si>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</si>
  <si>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</si>
  <si>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</si>
  <si>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</si>
  <si>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</si>
  <si>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</si>
  <si>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</si>
  <si>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</si>
  <si>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</si>
  <si>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</si>
  <si>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</si>
  <si>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</si>
  <si>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</si>
  <si>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</si>
  <si>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</si>
  <si>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</si>
  <si>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</si>
  <si>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</si>
  <si>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</si>
  <si>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</si>
  <si>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</si>
  <si>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</si>
  <si>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</si>
  <si>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</si>
  <si>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</si>
  <si>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</si>
  <si>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</si>
  <si>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</si>
  <si>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</si>
  <si>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</si>
  <si>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</si>
  <si>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</si>
  <si>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</si>
  <si>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</si>
  <si>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</si>
  <si>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</si>
  <si>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</si>
  <si>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</si>
  <si>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</si>
  <si>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</si>
  <si>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</si>
  <si>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</si>
  <si>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</si>
  <si>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</si>
  <si>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</si>
  <si>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</si>
  <si>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</si>
  <si>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</si>
  <si>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</si>
  <si>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</si>
  <si>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</si>
  <si>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</si>
  <si>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</si>
  <si>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</si>
  <si>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</si>
  <si>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</si>
  <si>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</si>
  <si>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</si>
  <si>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</si>
  <si>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</si>
  <si>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</si>
  <si>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</si>
  <si>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</si>
  <si>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</si>
  <si>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</si>
  <si>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</si>
  <si>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</si>
  <si>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</si>
  <si>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</si>
  <si>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</si>
  <si>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</si>
  <si>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</si>
  <si>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</si>
  <si>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</si>
  <si>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</si>
  <si>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</si>
  <si>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</si>
  <si>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</si>
  <si>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</si>
  <si>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</si>
  <si>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</si>
  <si>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</si>
  <si>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</si>
  <si>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</si>
  <si>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</si>
  <si>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</si>
  <si>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</si>
  <si>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</si>
  <si>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</si>
  <si>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</si>
  <si>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</si>
  <si>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</si>
  <si>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</si>
  <si>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</si>
  <si>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</si>
  <si>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</si>
  <si>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</si>
  <si>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</si>
  <si>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</si>
  <si>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</si>
  <si>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</si>
  <si>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</si>
  <si>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</si>
  <si>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</si>
  <si>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</si>
  <si>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</si>
  <si>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</si>
  <si>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</si>
  <si>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</si>
  <si>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</si>
  <si>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</si>
  <si>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</si>
  <si>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</si>
  <si>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</si>
  <si>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</si>
  <si>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</si>
  <si>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</si>
  <si>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</si>
  <si>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</si>
  <si>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</si>
  <si>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</si>
  <si>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</si>
  <si>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</si>
  <si>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</si>
  <si>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</si>
  <si>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</si>
  <si>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</si>
  <si>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</si>
  <si>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</si>
  <si>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</si>
  <si>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</si>
  <si>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</si>
  <si>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</si>
  <si>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</si>
  <si>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</si>
  <si>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</si>
  <si>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</si>
  <si>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</si>
  <si>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</si>
  <si>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</si>
  <si>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</si>
  <si>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</si>
  <si>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</si>
  <si>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</si>
  <si>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</si>
  <si>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</si>
  <si>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</si>
  <si>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</si>
  <si>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</si>
  <si>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</si>
  <si>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</si>
  <si>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</si>
  <si>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</si>
  <si>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</si>
  <si>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</si>
  <si>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</si>
  <si>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</si>
  <si>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</si>
  <si>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</si>
  <si>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</si>
  <si>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</si>
  <si>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</si>
  <si>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</si>
  <si>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</si>
  <si>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</si>
  <si>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</si>
  <si>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</si>
  <si>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</si>
  <si>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</si>
  <si>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</si>
  <si>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</si>
  <si>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</si>
  <si>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</si>
  <si>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</si>
  <si>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</si>
  <si>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</si>
  <si>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</si>
  <si>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</si>
  <si>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</si>
  <si>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</si>
  <si>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</si>
  <si>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</si>
  <si>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</si>
  <si>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</si>
  <si>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</si>
  <si>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</si>
  <si>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</si>
  <si>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</si>
  <si>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</si>
  <si>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</si>
  <si>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</si>
  <si>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</si>
  <si>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</si>
  <si>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</si>
  <si>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</si>
  <si>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</si>
  <si>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</si>
  <si>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</si>
  <si>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</si>
  <si>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</si>
  <si>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</si>
  <si>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</si>
  <si>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</si>
  <si>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</si>
  <si>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</si>
  <si>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</si>
  <si>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</si>
  <si>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</si>
  <si>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</si>
  <si>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</si>
  <si>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</si>
  <si>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</si>
  <si>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</si>
  <si>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</si>
  <si>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</si>
  <si>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</si>
  <si>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</si>
  <si>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</si>
  <si>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</si>
  <si>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</si>
  <si>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</si>
  <si>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</si>
  <si>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</si>
  <si>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</si>
  <si>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</si>
  <si>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</si>
  <si>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</si>
  <si>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</si>
  <si>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</si>
  <si>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</si>
  <si>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</si>
  <si>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</si>
  <si>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</si>
  <si>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</si>
  <si>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</si>
  <si>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</si>
  <si>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</si>
  <si>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</si>
  <si>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</si>
  <si>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</si>
  <si>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</si>
  <si>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</si>
  <si>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</si>
  <si>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</si>
  <si>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</si>
  <si>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</si>
  <si>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</si>
  <si>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</si>
  <si>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</si>
  <si>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</si>
  <si>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</si>
  <si>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</si>
  <si>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</si>
  <si>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</si>
  <si>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</si>
  <si>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</si>
  <si>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</si>
  <si>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</si>
  <si>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</si>
  <si>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</si>
  <si>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</si>
  <si>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</si>
  <si>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</si>
  <si>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</si>
  <si>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</si>
  <si>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</si>
  <si>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</si>
  <si>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</si>
  <si>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</si>
  <si>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</si>
  <si>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</si>
  <si>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</si>
  <si>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</si>
  <si>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</si>
  <si>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</si>
  <si>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</si>
  <si>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</si>
  <si>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</si>
  <si>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</si>
  <si>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</si>
  <si>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</si>
  <si>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</si>
  <si>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</si>
  <si>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</si>
  <si>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</si>
  <si>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</si>
  <si>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</si>
  <si>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</si>
  <si>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</si>
  <si>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</si>
  <si>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</si>
  <si>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</si>
  <si>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</si>
  <si>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</si>
  <si>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</si>
  <si>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</si>
  <si>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</si>
  <si>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</si>
  <si>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</si>
  <si>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</si>
  <si>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</si>
  <si>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</si>
  <si>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</si>
  <si>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</si>
  <si>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</si>
  <si>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</si>
  <si>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</si>
  <si>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</si>
  <si>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</si>
  <si>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</si>
  <si>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</si>
  <si>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</si>
  <si>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</si>
  <si>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</si>
  <si>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</si>
  <si>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</si>
  <si>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</si>
  <si>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</si>
  <si>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</si>
  <si>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</si>
  <si>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</si>
  <si>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</si>
  <si>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</si>
  <si>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</si>
  <si>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</si>
  <si>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</si>
  <si>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</si>
  <si>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</si>
  <si>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</si>
  <si>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</si>
  <si>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</si>
  <si>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</si>
  <si>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</si>
  <si>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</si>
  <si>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</si>
  <si>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</si>
  <si>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</si>
  <si>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</si>
  <si>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</si>
  <si>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</si>
  <si>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</si>
  <si>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</si>
  <si>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</si>
  <si>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</si>
  <si>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</si>
  <si>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</si>
  <si>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</si>
  <si>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</si>
  <si>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</si>
  <si>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</si>
  <si>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</si>
  <si>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</si>
  <si>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</si>
  <si>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</si>
  <si>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</si>
  <si>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</si>
  <si>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</si>
  <si>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</si>
  <si>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</si>
  <si>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</si>
  <si>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</si>
  <si>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</si>
  <si>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</si>
  <si>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</si>
  <si>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</si>
  <si>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</si>
  <si>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</si>
  <si>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</si>
  <si>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</si>
  <si>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</si>
  <si>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</si>
  <si>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</si>
  <si>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</si>
  <si>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</si>
  <si>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</si>
  <si>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</si>
  <si>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</si>
  <si>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</si>
  <si>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</si>
  <si>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</si>
  <si>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</si>
  <si>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</si>
  <si>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</si>
  <si>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</si>
  <si>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</si>
  <si>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</si>
  <si>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</si>
  <si>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</si>
  <si>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</si>
  <si>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</si>
  <si>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</si>
  <si>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</si>
  <si>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</si>
  <si>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</si>
  <si>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</si>
  <si>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</si>
  <si>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</si>
  <si>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</si>
  <si>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</si>
  <si>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</si>
  <si>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</si>
  <si>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</si>
  <si>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</si>
  <si>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</si>
  <si>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</si>
  <si>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</si>
  <si>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</si>
  <si>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</si>
  <si>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</si>
  <si>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</si>
  <si>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</si>
  <si>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</si>
  <si>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</si>
  <si>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</si>
  <si>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</si>
  <si>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</si>
  <si>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</si>
  <si>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</si>
  <si>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</si>
  <si>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</si>
  <si>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</si>
  <si>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</si>
  <si>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</si>
  <si>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</si>
  <si>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</si>
  <si>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</si>
  <si>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</si>
  <si>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</si>
  <si>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</si>
  <si>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</si>
  <si>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</si>
  <si>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</si>
  <si>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</si>
  <si>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</si>
  <si>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</si>
  <si>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</si>
  <si>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</si>
  <si>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</si>
  <si>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</si>
  <si>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</si>
  <si>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</si>
  <si>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</si>
  <si>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</si>
  <si>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</si>
  <si>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</si>
  <si>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</si>
  <si>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</si>
  <si>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</si>
  <si>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</si>
  <si>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</si>
  <si>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</si>
  <si>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</si>
  <si>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</si>
  <si>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</si>
  <si>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</si>
  <si>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</si>
  <si>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</si>
  <si>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</si>
  <si>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</si>
  <si>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</si>
  <si>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</si>
  <si>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</si>
  <si>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</si>
  <si>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</si>
  <si>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</si>
  <si>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</si>
  <si>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</si>
  <si>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</si>
  <si>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</si>
  <si>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</si>
  <si>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</si>
  <si>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</si>
  <si>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</si>
  <si>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</si>
  <si>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</si>
  <si>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</si>
  <si>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</si>
  <si>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</si>
  <si>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</si>
  <si>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</si>
  <si>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</si>
  <si>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</si>
  <si>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</si>
  <si>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</si>
  <si>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</si>
  <si>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</si>
  <si>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</si>
  <si>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</si>
  <si>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</si>
  <si>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</si>
  <si>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</si>
  <si>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</si>
  <si>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</si>
  <si>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</si>
  <si>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</si>
  <si>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</si>
  <si>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</si>
  <si>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</si>
  <si>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</si>
  <si>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</si>
  <si>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</si>
  <si>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</si>
  <si>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</si>
  <si>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</si>
  <si>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</si>
  <si>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</si>
  <si>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</si>
  <si>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</si>
  <si>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</si>
  <si>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</si>
  <si>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</si>
  <si>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</si>
  <si>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</si>
  <si>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</si>
  <si>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</si>
  <si>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</si>
  <si>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</si>
  <si>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</si>
  <si>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</si>
  <si>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</si>
  <si>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</si>
  <si>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</si>
  <si>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</si>
  <si>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</si>
  <si>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</si>
  <si>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</si>
  <si>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</si>
  <si>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</si>
  <si>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</si>
  <si>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</si>
  <si>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</si>
  <si>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</si>
  <si>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</si>
  <si>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</si>
  <si>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</si>
  <si>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</si>
  <si>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</si>
  <si>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</si>
  <si>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</si>
  <si>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</si>
  <si>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</si>
  <si>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</si>
  <si>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</si>
  <si>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</si>
  <si>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</si>
  <si>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</si>
  <si>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</si>
  <si>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</si>
  <si>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</si>
  <si>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</si>
  <si>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</si>
  <si>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</si>
  <si>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</si>
  <si>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</si>
  <si>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</si>
  <si>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</si>
  <si>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</si>
  <si>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</si>
  <si>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</si>
  <si>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</si>
  <si>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</si>
  <si>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</si>
  <si>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</si>
  <si>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</si>
  <si>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</si>
  <si>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</si>
  <si>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</si>
  <si>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</si>
  <si>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</si>
  <si>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</si>
  <si>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</si>
  <si>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</si>
  <si>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</si>
  <si>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</si>
  <si>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</si>
  <si>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</si>
  <si>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</si>
  <si>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</si>
  <si>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</si>
  <si>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</si>
  <si>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</si>
  <si>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</si>
  <si>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</si>
  <si>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</si>
  <si>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</si>
  <si>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</si>
  <si>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</si>
  <si>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</si>
  <si>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</si>
  <si>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</si>
  <si>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</si>
  <si>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</si>
  <si>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</si>
  <si>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</si>
  <si>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</si>
  <si>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</si>
  <si>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</si>
  <si>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</si>
  <si>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</si>
  <si>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</si>
  <si>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</si>
  <si>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</si>
  <si>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</si>
  <si>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</si>
  <si>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</si>
  <si>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</si>
  <si>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</si>
  <si>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</si>
  <si>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</si>
  <si>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</si>
  <si>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</si>
  <si>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</si>
  <si>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</si>
  <si>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</si>
  <si>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</si>
  <si>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</si>
  <si>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</si>
  <si>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</si>
  <si>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</si>
  <si>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</si>
  <si>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</si>
  <si>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</si>
  <si>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</si>
  <si>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</si>
  <si>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</si>
  <si>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</si>
  <si>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</si>
  <si>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</si>
  <si>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</si>
  <si>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</si>
  <si>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</si>
  <si>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</si>
  <si>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</si>
  <si>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</si>
  <si>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</si>
  <si>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</si>
  <si>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</si>
  <si>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</si>
  <si>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</si>
  <si>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</si>
  <si>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</si>
  <si>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</si>
  <si>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</si>
  <si>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</si>
  <si>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</si>
  <si>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</si>
  <si>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</si>
  <si>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</si>
  <si>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</si>
  <si>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</si>
  <si>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</si>
  <si>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</si>
  <si>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</si>
  <si>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</si>
  <si>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</si>
  <si>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</si>
  <si>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</si>
  <si>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</si>
  <si>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</si>
  <si>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</si>
  <si>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</si>
  <si>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</si>
  <si>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</si>
  <si>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</si>
  <si>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</si>
  <si>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</si>
  <si>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</si>
  <si>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</si>
  <si>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</si>
  <si>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</si>
  <si>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</si>
  <si>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</si>
  <si>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</si>
  <si>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</si>
  <si>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</si>
  <si>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</si>
  <si>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</si>
  <si>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</si>
  <si>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</si>
  <si>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</si>
  <si>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</si>
  <si>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</si>
  <si>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</si>
  <si>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</si>
  <si>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</si>
  <si>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</si>
  <si>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</si>
  <si>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</si>
  <si>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</si>
  <si>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</si>
  <si>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</si>
  <si>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</si>
  <si>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</si>
  <si>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</si>
  <si>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</si>
  <si>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</si>
  <si>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</si>
  <si>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</si>
  <si>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</si>
  <si>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</si>
  <si>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</si>
  <si>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</si>
  <si>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</si>
  <si>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</si>
  <si>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</si>
  <si>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</si>
  <si>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</si>
  <si>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</si>
  <si>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</si>
  <si>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</si>
  <si>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</si>
  <si>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</si>
  <si>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</si>
  <si>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</si>
  <si>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</si>
  <si>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</si>
  <si>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</si>
  <si>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</si>
  <si>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</si>
  <si>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</si>
  <si>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</si>
  <si>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</si>
  <si>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</si>
  <si>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</si>
  <si>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</si>
  <si>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</si>
  <si>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</si>
  <si>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</si>
  <si>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</si>
  <si>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</si>
  <si>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</si>
  <si>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</si>
  <si>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</si>
  <si>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</si>
  <si>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</si>
  <si>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</si>
  <si>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</si>
  <si>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</si>
  <si>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</si>
  <si>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</si>
  <si>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</si>
  <si>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</si>
  <si>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</si>
  <si>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</si>
  <si>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</si>
  <si>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</si>
  <si>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</si>
  <si>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</si>
  <si>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</si>
  <si>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</si>
  <si>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</si>
  <si>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</si>
  <si>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</si>
  <si>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</si>
  <si>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</si>
  <si>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</si>
  <si>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</si>
  <si>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</si>
  <si>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</si>
  <si>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</si>
  <si>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</si>
  <si>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</si>
  <si>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</si>
  <si>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</si>
  <si>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</si>
  <si>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</si>
  <si>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</si>
  <si>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</si>
  <si>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</si>
  <si>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</si>
  <si>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</si>
  <si>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</si>
  <si>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</si>
  <si>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</si>
  <si>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</si>
  <si>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</si>
  <si>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</si>
  <si>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</si>
  <si>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</si>
  <si>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</si>
  <si>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</si>
  <si>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</si>
  <si>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</si>
  <si>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</si>
  <si>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</si>
  <si>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</si>
  <si>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</si>
  <si>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</si>
  <si>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</si>
  <si>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</si>
  <si>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</si>
  <si>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</si>
  <si>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</si>
  <si>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</si>
  <si>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</si>
  <si>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</si>
  <si>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</si>
  <si>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</si>
  <si>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</si>
  <si>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</si>
  <si>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</si>
  <si>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</si>
  <si>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</si>
  <si>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</si>
  <si>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</si>
  <si>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</si>
  <si>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</si>
  <si>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</si>
  <si>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</si>
  <si>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</si>
  <si>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</si>
  <si>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</si>
  <si>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</si>
  <si>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</si>
  <si>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</si>
  <si>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</si>
  <si>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</si>
  <si>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</si>
  <si>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</si>
  <si>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</si>
  <si>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</si>
  <si>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</si>
  <si>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</si>
  <si>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</si>
  <si>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</si>
  <si>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</si>
  <si>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</si>
  <si>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</si>
  <si>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</si>
  <si>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</si>
  <si>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</si>
  <si>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</si>
  <si>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</si>
  <si>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</si>
  <si>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</si>
  <si>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</si>
  <si>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</si>
  <si>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</si>
  <si>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</si>
  <si>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</si>
  <si>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</si>
  <si>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</si>
  <si>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</si>
  <si>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</si>
  <si>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</si>
  <si>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</si>
  <si>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</si>
  <si>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</si>
  <si>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</si>
  <si>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</si>
  <si>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</si>
  <si>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</si>
  <si>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</si>
  <si>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</si>
  <si>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</si>
  <si>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</si>
  <si>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</si>
  <si>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</si>
  <si>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</si>
  <si>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</si>
  <si>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</si>
  <si>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</si>
  <si>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</si>
  <si>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</si>
  <si>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</si>
  <si>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</si>
  <si>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</si>
  <si>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</si>
  <si>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</si>
  <si>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</si>
  <si>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</si>
  <si>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</si>
  <si>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</si>
  <si>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</si>
  <si>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</si>
  <si>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</si>
  <si>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</si>
  <si>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</si>
  <si>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</si>
  <si>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</si>
  <si>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</si>
  <si>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</si>
  <si>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</si>
  <si>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</si>
  <si>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</si>
  <si>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</si>
  <si>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</si>
  <si>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</si>
  <si>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</si>
  <si>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</si>
  <si>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</si>
  <si>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</si>
  <si>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</si>
  <si>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</si>
  <si>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</si>
  <si>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</si>
  <si>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</si>
  <si>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</si>
  <si>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</si>
  <si>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</si>
  <si>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</si>
  <si>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</si>
  <si>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</si>
  <si>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</si>
  <si>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</si>
  <si>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</si>
  <si>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</si>
  <si>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</si>
  <si>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</si>
  <si>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</si>
  <si>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</si>
  <si>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</si>
  <si>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</si>
  <si>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</si>
  <si>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</si>
  <si>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</si>
  <si>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</si>
  <si>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</si>
  <si>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</si>
  <si>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</si>
  <si>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</si>
  <si>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</si>
  <si>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</si>
  <si>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</si>
  <si>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</si>
  <si>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</si>
  <si>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</si>
  <si>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</si>
  <si>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</si>
  <si>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</si>
  <si>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</si>
  <si>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</si>
  <si>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</si>
  <si>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</si>
  <si>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</si>
  <si>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</si>
  <si>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</si>
  <si>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</si>
  <si>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</si>
  <si>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</si>
  <si>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</si>
  <si>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</si>
  <si>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</si>
  <si>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</si>
  <si>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</si>
  <si>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</si>
  <si>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</si>
  <si>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</si>
  <si>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</si>
  <si>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</si>
  <si>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</si>
  <si>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</si>
  <si>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</si>
  <si>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</si>
  <si>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</si>
  <si>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</si>
  <si>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</si>
  <si>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</si>
  <si>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</si>
  <si>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</si>
  <si>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</si>
  <si>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</si>
  <si>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</si>
  <si>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</si>
  <si>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</si>
  <si>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</si>
  <si>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</si>
  <si>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</si>
  <si>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</si>
  <si>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</si>
  <si>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</si>
  <si>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</si>
  <si>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</si>
  <si>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</si>
  <si>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</si>
  <si>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</si>
  <si>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</si>
  <si>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</si>
  <si>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</si>
  <si>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</si>
  <si>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</si>
  <si>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</si>
  <si>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</si>
  <si>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</si>
  <si>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</si>
  <si>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</si>
  <si>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</si>
  <si>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</si>
  <si>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</si>
  <si>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</si>
  <si>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</si>
  <si>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</si>
  <si>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</si>
  <si>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</si>
  <si>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</si>
  <si>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</si>
  <si>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</si>
  <si>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</si>
  <si>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</si>
  <si>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</si>
  <si>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</si>
  <si>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</si>
  <si>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</si>
  <si>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</si>
  <si>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</si>
  <si>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</si>
  <si>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</si>
  <si>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</si>
  <si>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</si>
  <si>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</si>
  <si>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</si>
  <si>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</si>
  <si>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</si>
  <si>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</si>
  <si>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</si>
  <si>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</si>
  <si>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</si>
  <si>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</si>
  <si>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</si>
  <si>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</si>
  <si>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</si>
  <si>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</si>
  <si>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</si>
  <si>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</si>
  <si>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</si>
  <si>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</si>
  <si>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</si>
  <si>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</si>
  <si>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</si>
  <si>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</si>
  <si>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</si>
  <si>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</si>
  <si>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</si>
  <si>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</si>
  <si>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</si>
  <si>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</si>
  <si>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</si>
  <si>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</si>
  <si>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</si>
  <si>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</si>
  <si>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</si>
  <si>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</si>
  <si>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</si>
  <si>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</si>
  <si>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</si>
  <si>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</si>
  <si>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</si>
  <si>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</si>
  <si>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</si>
  <si>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</si>
  <si>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</si>
  <si>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</si>
  <si>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</si>
  <si>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</si>
  <si>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</si>
  <si>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</si>
  <si>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</si>
  <si>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</si>
  <si>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</si>
  <si>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</si>
  <si>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</si>
  <si>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</si>
  <si>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</si>
  <si>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</si>
  <si>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</si>
  <si>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</si>
  <si>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</si>
  <si>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</si>
  <si>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</si>
  <si>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</si>
  <si>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</si>
  <si>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</si>
  <si>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</si>
  <si>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</si>
  <si>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</si>
  <si>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</si>
  <si>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</si>
  <si>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</si>
  <si>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</si>
  <si>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</si>
  <si>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</si>
  <si>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</si>
  <si>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</si>
  <si>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</si>
  <si>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</si>
  <si>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</si>
  <si>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</si>
  <si>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</si>
  <si>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</si>
  <si>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</si>
  <si>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</si>
  <si>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</si>
  <si>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</si>
  <si>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</si>
  <si>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</si>
  <si>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</si>
  <si>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</si>
  <si>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</si>
  <si>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</si>
  <si>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</si>
  <si>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</si>
  <si>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</si>
  <si>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</si>
  <si>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</si>
  <si>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</si>
  <si>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</si>
  <si>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</si>
  <si>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</si>
  <si>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</si>
  <si>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</si>
  <si>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</si>
  <si>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</si>
  <si>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</si>
  <si>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</si>
  <si>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</si>
  <si>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</si>
  <si>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</si>
  <si>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</si>
  <si>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</si>
  <si>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</si>
  <si>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</si>
  <si>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</si>
  <si>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</si>
  <si>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</si>
  <si>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</si>
  <si>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</si>
  <si>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</si>
  <si>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</si>
  <si>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</si>
  <si>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</si>
  <si>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</si>
  <si>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</si>
  <si>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</si>
  <si>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</si>
  <si>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</si>
  <si>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</si>
  <si>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</si>
  <si>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</si>
  <si>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</si>
  <si>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</si>
  <si>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</si>
  <si>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</si>
  <si>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</si>
  <si>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</si>
  <si>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</si>
  <si>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</si>
  <si>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</si>
  <si>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</si>
  <si>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</si>
  <si>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</si>
  <si>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</si>
  <si>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</si>
  <si>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</si>
  <si>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</si>
  <si>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</si>
  <si>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</si>
  <si>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</si>
  <si>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</si>
  <si>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</si>
  <si>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</si>
  <si>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</si>
  <si>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</si>
  <si>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</si>
  <si>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</si>
  <si>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</si>
  <si>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</si>
  <si>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</si>
  <si>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</si>
  <si>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</si>
  <si>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</si>
  <si>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</si>
  <si>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</si>
  <si>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</si>
  <si>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</si>
  <si>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</si>
  <si>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</si>
  <si>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</si>
  <si>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</si>
  <si>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</si>
  <si>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</si>
  <si>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</si>
  <si>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</si>
  <si>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</si>
  <si>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</si>
  <si>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</si>
  <si>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</si>
  <si>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</si>
  <si>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</si>
  <si>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</si>
  <si>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</si>
  <si>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</si>
  <si>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</si>
  <si>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</si>
  <si>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</si>
  <si>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</si>
  <si>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</si>
  <si>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</si>
  <si>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</si>
  <si>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</si>
  <si>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</si>
  <si>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</si>
  <si>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</si>
  <si>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</si>
  <si>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</si>
  <si>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</si>
  <si>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</si>
  <si>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</si>
  <si>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</si>
  <si>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</si>
  <si>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</si>
  <si>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</si>
  <si>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</si>
  <si>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</si>
  <si>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</si>
  <si>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</si>
  <si>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</si>
  <si>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</si>
  <si>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</si>
  <si>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</si>
  <si>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</si>
  <si>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</si>
  <si>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</si>
  <si>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</si>
  <si>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</si>
  <si>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</si>
  <si>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</si>
  <si>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</si>
  <si>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</si>
  <si>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</si>
  <si>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</si>
  <si>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</si>
  <si>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</si>
  <si>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</si>
  <si>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</si>
  <si>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</si>
  <si>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</si>
  <si>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</si>
  <si>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</si>
  <si>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</si>
  <si>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</si>
  <si>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</si>
  <si>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</si>
  <si>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</si>
  <si>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</si>
  <si>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</si>
  <si>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</si>
  <si>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</si>
  <si>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</si>
  <si>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</si>
  <si>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</si>
  <si>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</si>
  <si>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</si>
  <si>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</si>
  <si>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</si>
  <si>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</si>
  <si>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</si>
  <si>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</si>
  <si>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</si>
  <si>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</si>
  <si>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</si>
  <si>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</si>
  <si>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</si>
  <si>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</si>
  <si>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</si>
  <si>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</si>
  <si>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</si>
  <si>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</si>
  <si>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</si>
  <si>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</si>
  <si>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</si>
  <si>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</si>
  <si>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</si>
  <si>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</si>
  <si>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</si>
  <si>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</si>
  <si>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</si>
  <si>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</si>
  <si>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</si>
  <si>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</si>
  <si>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</si>
  <si>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</si>
  <si>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</si>
  <si>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</si>
  <si>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</si>
  <si>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</si>
  <si>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</si>
  <si>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</si>
  <si>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</si>
  <si>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</si>
  <si>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</si>
  <si>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</si>
  <si>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</si>
  <si>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</si>
  <si>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</si>
  <si>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</si>
  <si>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</si>
  <si>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</si>
  <si>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</si>
  <si>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</si>
  <si>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</si>
  <si>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</si>
  <si>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</si>
  <si>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</si>
  <si>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</si>
  <si>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</si>
  <si>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</si>
  <si>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</si>
  <si>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</si>
  <si>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</si>
  <si>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</si>
  <si>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</si>
  <si>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</si>
  <si>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</si>
  <si>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</si>
  <si>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</si>
  <si>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</si>
  <si>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</si>
  <si>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</si>
  <si>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</si>
  <si>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</si>
  <si>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</si>
  <si>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</si>
  <si>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</si>
  <si>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</si>
  <si>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</si>
  <si>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</si>
  <si>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</si>
  <si>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</si>
  <si>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</si>
  <si>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</si>
  <si>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</si>
  <si>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</si>
  <si>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</si>
  <si>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</si>
  <si>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</si>
  <si>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</si>
  <si>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</si>
  <si>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</si>
  <si>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</si>
  <si>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</si>
  <si>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</si>
  <si>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</si>
  <si>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</si>
  <si>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</si>
  <si>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</si>
  <si>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</si>
  <si>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</si>
  <si>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</si>
  <si>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</si>
  <si>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</si>
  <si>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</si>
  <si>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</si>
  <si>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</si>
  <si>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</si>
  <si>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</si>
  <si>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</si>
  <si>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</si>
  <si>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</si>
  <si>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</si>
  <si>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</si>
  <si>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</si>
  <si>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</si>
  <si>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</si>
  <si>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</si>
  <si>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</si>
  <si>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</si>
  <si>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</si>
  <si>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</si>
  <si>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</si>
  <si>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</si>
  <si>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</si>
  <si>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</si>
  <si>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</si>
  <si>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</si>
  <si>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</si>
  <si>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</si>
  <si>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</si>
  <si>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</si>
  <si>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</si>
  <si>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</si>
  <si>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</si>
  <si>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</si>
  <si>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</si>
  <si>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</si>
  <si>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</si>
  <si>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</si>
  <si>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</si>
  <si>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</si>
  <si>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</si>
  <si>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</si>
  <si>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</si>
  <si>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</si>
  <si>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</si>
  <si>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</si>
  <si>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</si>
  <si>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</si>
  <si>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</si>
  <si>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</si>
  <si>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</si>
  <si>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</si>
  <si>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</si>
  <si>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</si>
  <si>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</si>
  <si>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</si>
  <si>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</si>
  <si>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</si>
  <si>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</si>
  <si>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</si>
  <si>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</si>
  <si>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</si>
  <si>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</si>
  <si>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</si>
  <si>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</si>
  <si>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</si>
  <si>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</si>
  <si>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</si>
  <si>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</si>
  <si>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</si>
  <si>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</si>
  <si>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</si>
  <si>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</si>
  <si>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</si>
  <si>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</si>
  <si>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</si>
  <si>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</si>
  <si>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</si>
  <si>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</si>
  <si>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</si>
  <si>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</si>
  <si>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</si>
  <si>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</si>
  <si>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</si>
  <si>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</si>
  <si>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</si>
  <si>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</si>
  <si>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</si>
  <si>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</si>
  <si>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</si>
  <si>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</si>
  <si>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</si>
  <si>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</si>
  <si>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</si>
  <si>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</si>
  <si>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</si>
  <si>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</si>
  <si>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</si>
  <si>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</si>
  <si>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</si>
  <si>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</si>
  <si>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</si>
  <si>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</si>
  <si>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</si>
  <si>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</si>
  <si>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</si>
  <si>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</si>
  <si>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</si>
  <si>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</si>
  <si>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</si>
  <si>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</si>
  <si>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</si>
  <si>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</si>
  <si>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</si>
  <si>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</si>
  <si>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</si>
  <si>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</si>
  <si>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</si>
  <si>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</si>
  <si>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</si>
  <si>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</si>
  <si>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</si>
  <si>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</si>
  <si>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</si>
  <si>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</si>
  <si>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</si>
  <si>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</si>
  <si>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</si>
  <si>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</si>
  <si>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</si>
  <si>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</si>
  <si>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</si>
  <si>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</si>
  <si>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</si>
  <si>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</si>
  <si>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</si>
  <si>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</si>
  <si>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</si>
  <si>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</si>
  <si>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</si>
  <si>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</si>
  <si>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</si>
  <si>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</si>
  <si>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</si>
  <si>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</si>
  <si>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</si>
  <si>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</si>
  <si>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</si>
  <si>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</si>
  <si>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</si>
  <si>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</si>
  <si>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</si>
  <si>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</si>
  <si>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</si>
  <si>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</si>
  <si>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</si>
  <si>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</si>
  <si>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</si>
  <si>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</si>
  <si>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</si>
  <si>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</si>
  <si>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</si>
  <si>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</si>
  <si>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</si>
  <si>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</si>
  <si>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</si>
  <si>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</si>
  <si>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</si>
  <si>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</si>
  <si>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</si>
  <si>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</si>
  <si>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</si>
  <si>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</si>
  <si>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</si>
  <si>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</si>
  <si>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</si>
  <si>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</si>
  <si>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</si>
  <si>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</si>
  <si>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</si>
  <si>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</si>
  <si>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</si>
  <si>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</si>
  <si>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</si>
  <si>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</si>
  <si>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</si>
  <si>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</si>
  <si>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</si>
  <si>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</si>
  <si>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</si>
  <si>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</si>
  <si>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</si>
  <si>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</si>
  <si>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</si>
  <si>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</si>
  <si>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</si>
  <si>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</si>
  <si>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</si>
  <si>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</si>
  <si>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</si>
  <si>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</si>
  <si>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</si>
  <si>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</si>
  <si>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</si>
  <si>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</si>
  <si>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</si>
  <si>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</si>
  <si>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</si>
  <si>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</si>
  <si>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</si>
  <si>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</si>
  <si>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</si>
  <si>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</si>
  <si>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</si>
  <si>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</si>
  <si>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</si>
  <si>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</si>
  <si>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</si>
  <si>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</si>
  <si>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</si>
  <si>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</si>
  <si>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</si>
  <si>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</si>
  <si>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</si>
  <si>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</si>
  <si>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</si>
  <si>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</si>
  <si>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</si>
  <si>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</si>
  <si>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</si>
  <si>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</si>
  <si>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</si>
  <si>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</si>
  <si>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</si>
  <si>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</si>
  <si>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</si>
  <si>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</si>
  <si>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</si>
  <si>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</si>
  <si>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</si>
  <si>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</si>
  <si>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</si>
  <si>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</si>
  <si>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</si>
  <si>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</si>
  <si>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</si>
  <si>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</si>
  <si>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</si>
  <si>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</si>
  <si>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</si>
  <si>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</si>
  <si>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</si>
  <si>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</si>
  <si>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</si>
  <si>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</si>
  <si>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</si>
  <si>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</si>
  <si>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</si>
  <si>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</si>
  <si>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</si>
  <si>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</si>
  <si>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</si>
  <si>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</si>
  <si>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</si>
  <si>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</si>
  <si>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</si>
  <si>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</si>
  <si>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</si>
  <si>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</si>
  <si>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</si>
  <si>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</si>
  <si>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</si>
  <si>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</si>
  <si>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</si>
  <si>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</si>
  <si>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</si>
  <si>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</si>
  <si>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</si>
  <si>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</si>
  <si>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</si>
  <si>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</si>
  <si>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</si>
  <si>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</si>
  <si>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</si>
  <si>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</si>
  <si>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</si>
  <si>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</si>
  <si>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</si>
  <si>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</si>
  <si>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</si>
  <si>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</si>
  <si>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</si>
  <si>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</si>
  <si>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</si>
  <si>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</si>
  <si>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</si>
  <si>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</si>
  <si>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</si>
  <si>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</si>
  <si>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</si>
  <si>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</si>
  <si>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</si>
  <si>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</si>
  <si>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</si>
  <si>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</si>
  <si>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</si>
  <si>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</si>
  <si>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</si>
  <si>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</si>
  <si>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</si>
  <si>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</si>
  <si>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</si>
  <si>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</si>
  <si>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</si>
  <si>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</si>
  <si>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</si>
  <si>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</si>
  <si>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</si>
  <si>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</si>
  <si>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</si>
  <si>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</si>
  <si>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</si>
  <si>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</si>
  <si>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</si>
  <si>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</si>
  <si>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</si>
  <si>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</si>
  <si>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</si>
  <si>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</si>
  <si>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</si>
  <si>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</si>
  <si>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</si>
  <si>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</si>
  <si>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</si>
  <si>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</si>
  <si>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</si>
  <si>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</si>
  <si>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</si>
  <si>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</si>
  <si>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</si>
  <si>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</si>
  <si>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</si>
  <si>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</si>
  <si>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</si>
  <si>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</si>
  <si>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</si>
  <si>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</si>
  <si>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</si>
  <si>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</si>
  <si>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</si>
  <si>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</si>
  <si>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</si>
  <si>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</si>
  <si>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</si>
  <si>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</si>
  <si>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</si>
  <si>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</si>
  <si>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</si>
  <si>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</si>
  <si>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</si>
  <si>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</si>
  <si>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</si>
  <si>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</si>
  <si>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</si>
  <si>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</si>
  <si>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</si>
  <si>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</si>
  <si>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</si>
  <si>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</si>
  <si>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</si>
  <si>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</si>
  <si>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</si>
  <si>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</si>
  <si>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</si>
  <si>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</si>
  <si>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</si>
  <si>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</si>
  <si>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</si>
  <si>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</si>
  <si>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</si>
  <si>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</si>
  <si>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</si>
  <si>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</si>
  <si>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</si>
  <si>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</si>
  <si>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</si>
  <si>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</si>
  <si>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</si>
  <si>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</si>
  <si>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</si>
  <si>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</si>
  <si>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</si>
  <si>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</si>
  <si>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</si>
  <si>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</si>
  <si>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</si>
  <si>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</si>
  <si>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</si>
  <si>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</si>
  <si>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</si>
  <si>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</si>
  <si>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</si>
  <si>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</si>
  <si>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</si>
  <si>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</si>
  <si>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</si>
  <si>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</si>
  <si>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</si>
  <si>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</si>
  <si>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</si>
  <si>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</si>
  <si>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</si>
  <si>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</si>
  <si>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</si>
  <si>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</si>
  <si>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</si>
  <si>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</si>
  <si>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</si>
  <si>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</si>
  <si>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</si>
  <si>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</si>
  <si>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</si>
  <si>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</si>
  <si>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</si>
  <si>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</si>
  <si>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</si>
  <si>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</si>
  <si>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</si>
  <si>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</si>
  <si>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</si>
  <si>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</si>
  <si>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</si>
  <si>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</si>
  <si>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</si>
  <si>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</si>
  <si>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</si>
  <si>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</si>
  <si>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</si>
  <si>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</si>
  <si>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</si>
  <si>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</si>
  <si>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</si>
  <si>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</si>
  <si>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</si>
  <si>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</si>
  <si>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</si>
  <si>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</si>
  <si>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</si>
  <si>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</si>
  <si>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</si>
  <si>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</si>
  <si>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</si>
  <si>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</si>
  <si>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</si>
  <si>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</si>
  <si>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</si>
  <si>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</si>
  <si>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</si>
  <si>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</si>
  <si>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</si>
  <si>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</si>
  <si>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</si>
  <si>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</si>
  <si>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</si>
  <si>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</si>
  <si>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</si>
  <si>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</si>
  <si>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</si>
  <si>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</si>
  <si>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</si>
  <si>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</si>
  <si>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</si>
  <si>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</si>
  <si>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</si>
  <si>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</si>
  <si>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</si>
  <si>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</si>
  <si>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</si>
  <si>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</si>
  <si>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</si>
  <si>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</si>
  <si>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</si>
  <si>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</si>
  <si>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</si>
  <si>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</si>
  <si>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</si>
  <si>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</si>
  <si>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</si>
  <si>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</si>
  <si>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</si>
  <si>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</si>
  <si>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</si>
  <si>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</si>
  <si>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</si>
  <si>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</si>
  <si>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</si>
  <si>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</si>
  <si>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</si>
  <si>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</si>
  <si>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</si>
  <si>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</si>
  <si>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</si>
  <si>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</si>
  <si>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</si>
  <si>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</si>
  <si>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</si>
  <si>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</si>
  <si>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</si>
  <si>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</si>
  <si>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</si>
  <si>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</si>
  <si>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</si>
  <si>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</si>
  <si>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</si>
  <si>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</si>
  <si>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</si>
  <si>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</si>
  <si>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</si>
  <si>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</si>
  <si>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</si>
  <si>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</si>
  <si>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</si>
  <si>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</si>
  <si>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</si>
  <si>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</si>
  <si>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</si>
  <si>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</si>
  <si>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</si>
  <si>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</si>
  <si>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</si>
  <si>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</si>
  <si>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</si>
  <si>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</si>
  <si>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</si>
  <si>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</si>
  <si>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</si>
  <si>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</si>
  <si>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</si>
  <si>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</si>
  <si>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</si>
  <si>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</si>
  <si>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</si>
  <si>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</si>
  <si>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</si>
  <si>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</si>
  <si>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</si>
  <si>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</si>
  <si>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</si>
  <si>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</si>
  <si>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</si>
  <si>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</si>
  <si>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</si>
  <si>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</si>
  <si>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</si>
  <si>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</si>
  <si>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</si>
  <si>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</si>
  <si>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</si>
  <si>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</si>
  <si>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</si>
  <si>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</si>
  <si>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</si>
  <si>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</si>
  <si>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</si>
  <si>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</si>
  <si>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</si>
  <si>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</si>
  <si>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</si>
  <si>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</si>
  <si>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</si>
  <si>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</si>
  <si>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</si>
  <si>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</si>
  <si>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</si>
  <si>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</si>
  <si>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</si>
  <si>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</si>
  <si>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</si>
  <si>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</si>
  <si>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</si>
  <si>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</si>
  <si>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</si>
  <si>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</si>
  <si>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</si>
  <si>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</si>
  <si>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</si>
  <si>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</si>
  <si>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</si>
  <si>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</si>
  <si>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</si>
  <si>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</si>
  <si>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</si>
  <si>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</si>
  <si>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</si>
  <si>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</si>
  <si>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</si>
  <si>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</si>
  <si>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</si>
  <si>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</si>
  <si>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</si>
  <si>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</si>
  <si>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</si>
  <si>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</si>
  <si>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</si>
  <si>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</si>
  <si>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</si>
  <si>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</si>
  <si>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</si>
  <si>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</si>
  <si>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</si>
  <si>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</si>
  <si>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</si>
  <si>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</si>
  <si>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</si>
  <si>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</si>
  <si>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</si>
  <si>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</si>
  <si>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</si>
  <si>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</si>
  <si>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</si>
  <si>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</si>
  <si>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</si>
  <si>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</si>
  <si>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</si>
  <si>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</si>
  <si>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</si>
  <si>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</si>
  <si>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</si>
  <si>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</si>
  <si>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</si>
  <si>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</si>
  <si>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</si>
  <si>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</si>
  <si>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</si>
  <si>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</si>
  <si>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</si>
  <si>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</si>
  <si>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</si>
  <si>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</si>
  <si>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</si>
  <si>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</si>
  <si>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</si>
  <si>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</si>
  <si>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</si>
  <si>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</si>
  <si>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</si>
  <si>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</si>
  <si>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</si>
  <si>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</si>
  <si>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</si>
  <si>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</si>
  <si>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</si>
  <si>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</si>
  <si>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</si>
  <si>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</si>
  <si>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</si>
  <si>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</si>
  <si>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</si>
  <si>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</si>
  <si>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</si>
  <si>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</si>
  <si>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</si>
  <si>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</si>
  <si>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</si>
  <si>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</si>
  <si>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</si>
  <si>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</si>
  <si>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</si>
  <si>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</si>
  <si>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</si>
  <si>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</si>
  <si>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</si>
  <si>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</si>
  <si>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</si>
  <si>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</si>
  <si>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</si>
  <si>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</si>
  <si>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</si>
  <si>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</si>
  <si>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</si>
  <si>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</si>
  <si>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</si>
  <si>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</si>
  <si>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</si>
  <si>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</si>
  <si>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</si>
  <si>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</si>
  <si>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</si>
  <si>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</si>
  <si>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</si>
  <si>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</si>
  <si>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</si>
  <si>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</si>
  <si>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</si>
  <si>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</si>
  <si>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</si>
  <si>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</si>
  <si>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</si>
  <si>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</si>
  <si>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</si>
  <si>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</si>
  <si>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</si>
  <si>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</si>
  <si>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</si>
  <si>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</si>
  <si>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</si>
  <si>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</si>
  <si>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</si>
  <si>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</si>
  <si>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</si>
  <si>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</si>
  <si>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</si>
  <si>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</si>
  <si>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</si>
  <si>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</si>
  <si>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</si>
  <si>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</si>
  <si>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</si>
  <si>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</si>
  <si>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</si>
  <si>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</si>
  <si>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</si>
  <si>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</si>
  <si>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</si>
  <si>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</si>
  <si>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</si>
  <si>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</si>
  <si>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</si>
  <si>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</si>
  <si>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</si>
  <si>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</si>
  <si>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</si>
  <si>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</si>
  <si>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</si>
  <si>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</si>
  <si>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</si>
  <si>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</si>
  <si>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</si>
  <si>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</si>
  <si>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</si>
  <si>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</si>
  <si>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</si>
  <si>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</si>
  <si>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</si>
  <si>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</si>
  <si>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</si>
  <si>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</si>
  <si>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</si>
  <si>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</si>
  <si>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</si>
  <si>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</si>
  <si>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</si>
  <si>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</si>
  <si>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</si>
  <si>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</si>
  <si>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</si>
  <si>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</si>
  <si>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</si>
  <si>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</si>
  <si>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</si>
  <si>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</si>
  <si>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</si>
  <si>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</si>
  <si>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</si>
  <si>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</si>
  <si>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</si>
  <si>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</si>
  <si>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</si>
  <si>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</si>
  <si>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</si>
  <si>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</si>
  <si>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</si>
  <si>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</si>
  <si>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</si>
  <si>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</si>
  <si>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</si>
  <si>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</si>
  <si>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</si>
  <si>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</si>
  <si>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</si>
  <si>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</si>
  <si>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</si>
  <si>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</si>
  <si>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</si>
  <si>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</si>
  <si>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</si>
  <si>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</si>
  <si>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</si>
  <si>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</si>
  <si>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</si>
  <si>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</si>
  <si>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</si>
  <si>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</si>
  <si>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</si>
  <si>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</si>
  <si>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</si>
  <si>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</si>
  <si>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</si>
  <si>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</si>
  <si>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</si>
  <si>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</si>
  <si>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</si>
  <si>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</si>
  <si>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</si>
  <si>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</si>
  <si>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</si>
  <si>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</si>
  <si>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</si>
  <si>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</si>
  <si>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</si>
  <si>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</si>
  <si>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</si>
  <si>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</si>
  <si>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</si>
  <si>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</si>
  <si>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</si>
  <si>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</si>
  <si>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</si>
  <si>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</si>
  <si>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</si>
  <si>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</si>
  <si>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</si>
  <si>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</si>
  <si>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</si>
  <si>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</si>
  <si>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</si>
  <si>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</si>
  <si>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</si>
  <si>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</si>
  <si>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</si>
  <si>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</si>
  <si>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</si>
  <si>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</si>
  <si>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</si>
  <si>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</si>
  <si>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</si>
  <si>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</si>
  <si>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</si>
  <si>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</si>
  <si>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</si>
  <si>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</si>
  <si>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</si>
  <si>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</si>
  <si>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</si>
  <si>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</si>
  <si>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</si>
  <si>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</si>
  <si>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</si>
  <si>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</si>
  <si>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</si>
  <si>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</si>
  <si>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</si>
  <si>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</si>
  <si>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</si>
  <si>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</si>
  <si>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</si>
  <si>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</si>
  <si>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</si>
  <si>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</si>
  <si>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</si>
  <si>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</si>
  <si>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</si>
  <si>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</si>
  <si>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</si>
  <si>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</si>
  <si>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</si>
  <si>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</si>
  <si>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</si>
  <si>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</si>
  <si>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</si>
  <si>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</si>
  <si>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</si>
  <si>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</si>
  <si>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</si>
  <si>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</si>
  <si>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</si>
  <si>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</si>
  <si>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</si>
  <si>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</si>
  <si>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</si>
  <si>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</si>
  <si>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</si>
  <si>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</si>
  <si>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</si>
  <si>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</si>
  <si>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</si>
  <si>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</si>
  <si>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</si>
  <si>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</si>
  <si>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</si>
  <si>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</si>
  <si>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</si>
  <si>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</si>
  <si>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</si>
  <si>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</si>
  <si>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</si>
  <si>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</si>
  <si>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</si>
  <si>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</si>
  <si>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</si>
  <si>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</si>
  <si>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</si>
  <si>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</si>
  <si>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</si>
  <si>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</si>
  <si>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</si>
  <si>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</si>
  <si>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</si>
  <si>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</si>
  <si>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</si>
  <si>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</si>
  <si>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</si>
  <si>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</si>
  <si>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</si>
  <si>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</si>
  <si>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</si>
  <si>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</si>
  <si>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</si>
  <si>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</si>
  <si>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</si>
  <si>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</si>
  <si>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</si>
  <si>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</si>
  <si>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</si>
  <si>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</si>
  <si>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</si>
  <si>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</si>
  <si>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</si>
  <si>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</si>
  <si>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</si>
  <si>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</si>
  <si>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</si>
  <si>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</si>
  <si>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</si>
  <si>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</si>
  <si>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</si>
  <si>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</si>
  <si>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</si>
  <si>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</si>
  <si>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</si>
  <si>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</si>
  <si>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</si>
  <si>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</si>
  <si>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</si>
  <si>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</si>
  <si>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</si>
  <si>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</si>
  <si>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</si>
  <si>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</si>
  <si>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</si>
  <si>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</si>
  <si>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</si>
  <si>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</si>
  <si>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</si>
  <si>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</si>
  <si>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</si>
  <si>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</si>
  <si>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</si>
  <si>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</si>
  <si>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</si>
  <si>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</si>
  <si>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</si>
  <si>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</si>
  <si>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</si>
  <si>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</si>
  <si>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</si>
  <si>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</si>
  <si>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</si>
  <si>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</si>
  <si>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</si>
  <si>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</si>
  <si>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</si>
  <si>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</si>
  <si>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</si>
  <si>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</si>
  <si>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</si>
  <si>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</si>
  <si>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</si>
  <si>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</si>
  <si>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</si>
  <si>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</si>
  <si>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</si>
  <si>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</si>
  <si>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</si>
  <si>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</si>
  <si>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</si>
  <si>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</si>
  <si>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</si>
  <si>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</si>
  <si>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</si>
  <si>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</si>
  <si>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</si>
  <si>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</si>
  <si>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</si>
  <si>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</si>
  <si>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</si>
  <si>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</si>
  <si>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</si>
  <si>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</si>
  <si>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</si>
  <si>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</si>
  <si>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</si>
  <si>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</si>
  <si>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</si>
  <si>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</si>
  <si>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</si>
  <si>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</si>
  <si>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</si>
  <si>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</si>
  <si>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</si>
  <si>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</si>
  <si>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</si>
  <si>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</si>
  <si>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</si>
  <si>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</si>
  <si>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</si>
  <si>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</si>
  <si>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</si>
  <si>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</si>
  <si>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</si>
  <si>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</si>
  <si>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</si>
  <si>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</si>
  <si>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</si>
  <si>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</si>
  <si>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</si>
  <si>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</si>
  <si>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</si>
  <si>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</si>
  <si>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</si>
  <si>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</si>
  <si>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</si>
  <si>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</si>
  <si>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</si>
  <si>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</si>
  <si>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</si>
  <si>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</si>
  <si>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</si>
  <si>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</si>
  <si>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</si>
  <si>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</si>
  <si>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</si>
  <si>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</si>
  <si>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</si>
  <si>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</si>
  <si>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</si>
  <si>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</si>
  <si>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</si>
  <si>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</si>
  <si>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</si>
  <si>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</si>
  <si>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</si>
  <si>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</si>
  <si>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</si>
  <si>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</si>
  <si>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</si>
  <si>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</si>
  <si>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</si>
  <si>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</si>
  <si>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</si>
  <si>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</si>
  <si>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</si>
  <si>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</si>
  <si>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</si>
  <si>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</si>
  <si>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</si>
  <si>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</si>
  <si>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</si>
  <si>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</si>
  <si>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</si>
  <si>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</si>
  <si>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</si>
  <si>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</si>
  <si>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</si>
  <si>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</si>
  <si>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</si>
  <si>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</si>
  <si>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</si>
  <si>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</si>
  <si>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</si>
  <si>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</si>
  <si>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</si>
  <si>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</si>
  <si>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</si>
  <si>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</si>
  <si>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</si>
  <si>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</si>
  <si>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</si>
  <si>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</si>
  <si>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</si>
  <si>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</si>
  <si>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</si>
  <si>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</si>
  <si>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</si>
  <si>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</si>
  <si>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</si>
  <si>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</si>
  <si>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</si>
  <si>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</si>
  <si>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</si>
  <si>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</si>
  <si>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</si>
  <si>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</si>
  <si>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</si>
  <si>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</si>
  <si>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</si>
  <si>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</si>
  <si>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</si>
  <si>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</si>
  <si>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</si>
  <si>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</si>
  <si>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</si>
  <si>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</si>
  <si>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</si>
  <si>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</si>
  <si>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</si>
  <si>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</si>
  <si>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</si>
  <si>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</si>
  <si>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</si>
  <si>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</si>
  <si>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</si>
  <si>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</si>
  <si>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</si>
  <si>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</si>
  <si>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</si>
  <si>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</si>
  <si>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</si>
  <si>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</si>
  <si>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</si>
  <si>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</si>
  <si>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</si>
  <si>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</si>
  <si>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</si>
  <si>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</si>
  <si>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</si>
  <si>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</si>
  <si>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</si>
  <si>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</si>
  <si>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</si>
  <si>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</si>
  <si>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</si>
  <si>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</si>
  <si>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</si>
  <si>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</si>
  <si>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</si>
  <si>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</si>
  <si>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</si>
  <si>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</si>
  <si>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</si>
  <si>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</si>
  <si>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</si>
  <si>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</si>
  <si>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</si>
  <si>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</si>
  <si>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</si>
  <si>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</si>
  <si>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</si>
  <si>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</si>
  <si>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</si>
  <si>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</si>
  <si>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</si>
  <si>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</si>
  <si>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</si>
  <si>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</si>
  <si>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</si>
  <si>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</si>
  <si>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</si>
  <si>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</si>
  <si>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</si>
  <si>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</si>
  <si>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</si>
  <si>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</si>
  <si>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</si>
  <si>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</si>
  <si>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</si>
  <si>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</si>
  <si>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</si>
  <si>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</si>
  <si>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</si>
  <si>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</si>
  <si>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</si>
  <si>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</si>
  <si>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</si>
  <si>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</si>
  <si>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</si>
  <si>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</si>
  <si>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</si>
  <si>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</si>
  <si>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</si>
  <si>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</si>
  <si>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</si>
  <si>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</si>
  <si>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</si>
  <si>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</si>
  <si>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</si>
  <si>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</si>
  <si>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</si>
  <si>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</si>
  <si>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</si>
  <si>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</si>
  <si>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</si>
  <si>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</si>
  <si>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</si>
  <si>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</si>
  <si>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</si>
  <si>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</si>
  <si>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</si>
  <si>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</si>
  <si>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</si>
  <si>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</si>
  <si>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</si>
  <si>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</si>
  <si>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</si>
  <si>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</si>
  <si>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</si>
  <si>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</si>
  <si>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</si>
  <si>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</si>
  <si>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</si>
  <si>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</si>
  <si>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</si>
  <si>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</si>
  <si>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</si>
  <si>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</si>
  <si>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</si>
  <si>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</si>
  <si>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</si>
  <si>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</si>
  <si>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</si>
  <si>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</si>
  <si>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</si>
  <si>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</si>
  <si>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</si>
  <si>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</si>
  <si>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</si>
  <si>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</si>
  <si>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</si>
  <si>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</si>
  <si>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</si>
  <si>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</si>
  <si>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</si>
  <si>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</si>
  <si>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</si>
  <si>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</si>
  <si>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</si>
  <si>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</si>
  <si>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</si>
  <si>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</si>
  <si>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</si>
  <si>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</si>
  <si>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</si>
  <si>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</si>
  <si>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</si>
  <si>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</si>
  <si>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</si>
  <si>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</si>
  <si>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</si>
  <si>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</si>
  <si>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</si>
  <si>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</si>
  <si>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</si>
  <si>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</si>
  <si>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</si>
  <si>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</si>
  <si>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</si>
  <si>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</si>
  <si>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</si>
  <si>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</si>
  <si>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</si>
  <si>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</si>
  <si>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</si>
  <si>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</si>
  <si>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</si>
  <si>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</si>
  <si>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</si>
  <si>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</si>
  <si>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</si>
  <si>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</si>
  <si>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</si>
  <si>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</si>
  <si>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</si>
  <si>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</si>
  <si>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</si>
  <si>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</si>
  <si>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</si>
  <si>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</si>
  <si>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</si>
  <si>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</si>
  <si>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</si>
  <si>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</si>
  <si>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</si>
  <si>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</si>
  <si>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</si>
  <si>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</si>
  <si>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</si>
  <si>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</si>
  <si>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</si>
  <si>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</si>
  <si>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</si>
  <si>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</si>
  <si>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</si>
  <si>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</si>
  <si>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</si>
  <si>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</si>
  <si>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</si>
  <si>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</si>
  <si>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</si>
  <si>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</si>
  <si>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</si>
  <si>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</si>
  <si>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</si>
  <si>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</si>
  <si>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</si>
  <si>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</si>
  <si>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</si>
  <si>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</si>
  <si>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</si>
  <si>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</si>
  <si>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</si>
  <si>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</si>
  <si>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</si>
  <si>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</si>
  <si>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</si>
  <si>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</si>
  <si>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</si>
  <si>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</si>
  <si>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</si>
  <si>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</si>
  <si>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</si>
  <si>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</si>
  <si>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</si>
  <si>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</si>
  <si>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</si>
  <si>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</si>
  <si>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</si>
  <si>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</si>
  <si>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</si>
  <si>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</si>
  <si>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</si>
  <si>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</si>
  <si>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</si>
  <si>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</si>
  <si>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</si>
  <si>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</si>
  <si>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</si>
  <si>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</si>
  <si>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</si>
  <si>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</si>
  <si>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</si>
  <si>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</si>
  <si>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</si>
  <si>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</si>
  <si>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</si>
  <si>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</si>
  <si>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</si>
  <si>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</si>
  <si>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</si>
  <si>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</si>
  <si>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</si>
  <si>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</si>
  <si>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</si>
  <si>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</si>
  <si>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</si>
  <si>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</si>
  <si>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</si>
  <si>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</si>
  <si>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</si>
  <si>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</si>
  <si>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</si>
  <si>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</si>
  <si>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</si>
  <si>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</si>
  <si>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</si>
  <si>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</si>
  <si>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</si>
  <si>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</si>
  <si>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</si>
  <si>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</si>
  <si>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</si>
  <si>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</si>
  <si>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</si>
  <si>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</si>
  <si>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</si>
  <si>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</si>
  <si>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</si>
  <si>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</si>
  <si>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</si>
  <si>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</si>
  <si>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</si>
  <si>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</si>
  <si>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</si>
  <si>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</si>
  <si>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</si>
  <si>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</si>
  <si>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</si>
  <si>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</si>
  <si>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</si>
  <si>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</si>
  <si>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</si>
  <si>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</si>
  <si>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</si>
  <si>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</si>
  <si>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</si>
  <si>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</si>
  <si>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</si>
  <si>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</si>
  <si>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</si>
  <si>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</si>
  <si>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</si>
  <si>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</si>
  <si>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</si>
  <si>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</si>
  <si>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</si>
  <si>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</si>
  <si>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</si>
  <si>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</si>
  <si>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</si>
  <si>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</si>
  <si>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</si>
  <si>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</si>
  <si>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</si>
  <si>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</si>
  <si>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</si>
  <si>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</si>
  <si>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</si>
  <si>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</si>
  <si>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</si>
  <si>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</si>
  <si>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</si>
  <si>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</si>
  <si>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</si>
  <si>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</si>
  <si>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</si>
  <si>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</si>
  <si>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</si>
  <si>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</si>
  <si>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</si>
  <si>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</si>
  <si>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</si>
  <si>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</si>
  <si>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</si>
  <si>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</si>
  <si>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</si>
  <si>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</si>
  <si>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</si>
  <si>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</si>
  <si>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</si>
  <si>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</si>
  <si>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</si>
  <si>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</si>
  <si>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</si>
  <si>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</si>
  <si>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</si>
  <si>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</si>
  <si>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</si>
  <si>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</si>
  <si>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</si>
  <si>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</si>
  <si>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</si>
  <si>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</si>
  <si>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</si>
  <si>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</si>
  <si>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</si>
  <si>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</si>
  <si>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</si>
  <si>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</si>
  <si>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</si>
  <si>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</si>
  <si>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</si>
  <si>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</si>
  <si>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</si>
  <si>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</si>
  <si>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</si>
  <si>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</si>
  <si>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</si>
  <si>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</si>
  <si>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</si>
  <si>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</si>
  <si>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</si>
  <si>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</si>
  <si>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</si>
  <si>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</si>
  <si>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</si>
  <si>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</si>
  <si>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</si>
  <si>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</si>
  <si>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</si>
  <si>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</si>
  <si>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</si>
  <si>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</si>
  <si>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</si>
  <si>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</si>
  <si>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</si>
  <si>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</si>
  <si>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</si>
  <si>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</si>
  <si>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</si>
  <si>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</si>
  <si>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</si>
  <si>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</si>
  <si>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</si>
  <si>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</si>
  <si>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</si>
  <si>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</si>
  <si>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</si>
  <si>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</si>
  <si>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</si>
  <si>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</si>
  <si>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</si>
  <si>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</si>
  <si>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</si>
  <si>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</si>
  <si>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</si>
  <si>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</si>
  <si>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</si>
  <si>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</si>
  <si>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</si>
  <si>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</si>
  <si>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</si>
  <si>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</si>
  <si>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</si>
  <si>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</si>
  <si>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</si>
  <si>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</si>
  <si>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</si>
  <si>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</si>
  <si>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</si>
  <si>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</si>
  <si>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</si>
  <si>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</si>
  <si>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</si>
  <si>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</si>
  <si>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</si>
  <si>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</si>
  <si>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</si>
  <si>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</si>
  <si>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</si>
  <si>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</si>
  <si>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</si>
  <si>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</si>
  <si>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</si>
  <si>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</si>
  <si>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</si>
  <si>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</si>
  <si>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</si>
  <si>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</si>
  <si>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</si>
  <si>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</si>
  <si>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</si>
  <si>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</si>
  <si>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</si>
  <si>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</si>
  <si>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</si>
  <si>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</si>
  <si>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</si>
  <si>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</si>
  <si>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</si>
  <si>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</si>
  <si>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</si>
  <si>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</si>
  <si>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</si>
  <si>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</si>
  <si>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</si>
  <si>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</si>
  <si>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</si>
  <si>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</si>
  <si>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</si>
  <si>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</si>
  <si>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</si>
  <si>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</si>
  <si>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</si>
  <si>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</si>
  <si>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</si>
  <si>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</si>
  <si>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</si>
  <si>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</si>
  <si>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</si>
  <si>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</si>
  <si>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</si>
  <si>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</si>
  <si>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</si>
  <si>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</si>
  <si>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</si>
  <si>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</si>
  <si>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</si>
  <si>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</si>
  <si>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</si>
  <si>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</si>
  <si>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</si>
  <si>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</si>
  <si>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</si>
  <si>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</si>
  <si>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</si>
  <si>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</si>
  <si>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</si>
  <si>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</si>
  <si>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</si>
  <si>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</si>
  <si>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</si>
  <si>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</si>
  <si>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</si>
  <si>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</si>
  <si>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</si>
  <si>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</si>
  <si>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</si>
  <si>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</si>
  <si>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</si>
  <si>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</si>
  <si>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</si>
  <si>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</si>
  <si>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</si>
  <si>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</si>
  <si>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</si>
  <si>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</si>
  <si>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</si>
  <si>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</si>
  <si>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</si>
  <si>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</si>
  <si>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</si>
  <si>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</si>
  <si>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</si>
  <si>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</si>
  <si>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</si>
  <si>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</si>
  <si>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</si>
  <si>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</si>
  <si>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</si>
  <si>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</si>
  <si>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</si>
  <si>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</si>
  <si>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</si>
  <si>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</si>
  <si>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</si>
  <si>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</si>
  <si>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</si>
  <si>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</si>
  <si>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</si>
  <si>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</si>
  <si>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</si>
  <si>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</si>
  <si>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</si>
  <si>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</si>
  <si>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</si>
  <si>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</si>
  <si>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</si>
  <si>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</si>
  <si>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</si>
  <si>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</si>
  <si>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</si>
  <si>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</si>
  <si>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</si>
  <si>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</si>
  <si>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</si>
  <si>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</si>
  <si>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</si>
  <si>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</si>
  <si>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</si>
  <si>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</si>
  <si>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</si>
  <si>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</si>
  <si>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</si>
  <si>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</si>
  <si>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</si>
  <si>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</si>
  <si>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</si>
  <si>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</si>
  <si>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</si>
  <si>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</si>
  <si>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</si>
  <si>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</si>
  <si>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</si>
  <si>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</si>
  <si>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</si>
  <si>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</si>
  <si>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</si>
  <si>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</si>
  <si>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</si>
  <si>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</si>
  <si>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</si>
  <si>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</si>
  <si>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</si>
  <si>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</si>
  <si>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</si>
  <si>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</si>
  <si>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</si>
  <si>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</si>
  <si>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</si>
  <si>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</si>
  <si>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</si>
  <si>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</si>
  <si>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</si>
  <si>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</si>
  <si>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</si>
  <si>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</si>
  <si>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</si>
  <si>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</si>
  <si>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</si>
  <si>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</si>
  <si>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</si>
  <si>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</si>
  <si>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</si>
  <si>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</si>
  <si>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</si>
  <si>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</si>
  <si>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</si>
  <si>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</si>
  <si>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</si>
  <si>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</si>
  <si>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</si>
  <si>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</si>
  <si>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</si>
  <si>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</si>
  <si>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</si>
  <si>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</si>
  <si>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</si>
  <si>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</si>
  <si>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</si>
  <si>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</si>
  <si>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</si>
  <si>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</si>
  <si>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</si>
  <si>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</si>
  <si>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</si>
  <si>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</si>
  <si>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</si>
  <si>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</si>
  <si>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</si>
  <si>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</si>
  <si>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</si>
  <si>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</si>
  <si>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</si>
  <si>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</si>
  <si>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</si>
  <si>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</si>
  <si>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</si>
  <si>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</si>
  <si>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</si>
  <si>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</si>
  <si>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</si>
  <si>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</si>
  <si>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</si>
  <si>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</si>
  <si>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</si>
  <si>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</si>
  <si>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</si>
  <si>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</si>
  <si>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</si>
  <si>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</si>
  <si>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</si>
  <si>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</si>
  <si>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</si>
  <si>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</si>
  <si>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</si>
  <si>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</si>
  <si>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</si>
  <si>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</si>
  <si>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</si>
  <si>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</si>
  <si>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</si>
  <si>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</si>
  <si>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</si>
  <si>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</si>
  <si>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</si>
  <si>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</si>
  <si>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</si>
  <si>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</si>
  <si>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</si>
  <si>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</si>
  <si>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</si>
  <si>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</si>
  <si>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</si>
  <si>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</si>
  <si>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</si>
  <si>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</si>
  <si>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</si>
  <si>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</si>
  <si>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</si>
  <si>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</si>
  <si>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</si>
  <si>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</si>
  <si>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</si>
  <si>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</si>
  <si>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</si>
  <si>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</si>
  <si>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</si>
  <si>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</si>
  <si>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</si>
  <si>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</si>
  <si>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</si>
  <si>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</si>
  <si>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</si>
  <si>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</si>
  <si>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</si>
  <si>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</si>
  <si>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</si>
  <si>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</si>
  <si>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</si>
  <si>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</si>
  <si>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</si>
  <si>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</si>
  <si>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</si>
  <si>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</si>
  <si>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</si>
  <si>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</si>
  <si>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</si>
  <si>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</si>
  <si>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</si>
  <si>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</si>
  <si>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</si>
  <si>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</si>
  <si>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</si>
  <si>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</si>
  <si>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</si>
  <si>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</si>
  <si>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</si>
  <si>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</si>
  <si>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</si>
  <si>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</si>
  <si>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</si>
  <si>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</si>
  <si>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</si>
  <si>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</si>
  <si>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</si>
  <si>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</si>
  <si>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</si>
  <si>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</si>
  <si>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</si>
  <si>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</si>
  <si>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</si>
  <si>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</si>
  <si>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</si>
  <si>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</si>
  <si>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</si>
  <si>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</si>
  <si>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</si>
  <si>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</si>
  <si>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</si>
  <si>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</si>
  <si>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</si>
  <si>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</si>
  <si>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</si>
  <si>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</si>
  <si>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</si>
  <si>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</si>
  <si>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</si>
  <si>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</si>
  <si>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</si>
  <si>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</si>
  <si>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</si>
  <si>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</si>
  <si>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</si>
  <si>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</si>
  <si>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</si>
  <si>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</si>
  <si>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</si>
  <si>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</si>
  <si>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</si>
  <si>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</si>
  <si>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</si>
  <si>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</si>
  <si>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</si>
  <si>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</si>
  <si>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</si>
  <si>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</si>
  <si>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</si>
  <si>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</si>
  <si>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</si>
  <si>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</si>
  <si>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</si>
  <si>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</si>
  <si>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</si>
  <si>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</si>
  <si>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</si>
  <si>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</si>
  <si>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</si>
  <si>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</si>
  <si>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</si>
  <si>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</si>
  <si>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</si>
  <si>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</si>
  <si>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</si>
  <si>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</si>
  <si>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</si>
  <si>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</si>
  <si>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</si>
  <si>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</si>
  <si>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</si>
  <si>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</si>
  <si>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</si>
  <si>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</si>
  <si>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</si>
  <si>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</si>
  <si>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</si>
  <si>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</si>
  <si>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</si>
  <si>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</si>
  <si>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</si>
  <si>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</si>
  <si>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</si>
  <si>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</si>
  <si>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</si>
  <si>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</si>
  <si>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</si>
  <si>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</si>
  <si>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</si>
  <si>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</si>
  <si>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</si>
  <si>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</si>
  <si>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</si>
  <si>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</si>
  <si>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</si>
  <si>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</si>
  <si>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</si>
  <si>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</si>
  <si>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</si>
  <si>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</si>
  <si>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</si>
  <si>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</si>
  <si>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</si>
  <si>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</si>
  <si>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</si>
  <si>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</si>
  <si>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</si>
  <si>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</si>
  <si>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</si>
  <si>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</si>
  <si>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</si>
  <si>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</si>
  <si>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</si>
  <si>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</si>
  <si>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</si>
  <si>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</si>
  <si>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</si>
  <si>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</si>
  <si>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</si>
  <si>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</si>
  <si>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</si>
  <si>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</si>
  <si>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</si>
  <si>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</si>
  <si>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</si>
  <si>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</si>
  <si>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</si>
  <si>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</si>
  <si>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</si>
  <si>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</si>
  <si>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</si>
  <si>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</si>
  <si>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</si>
  <si>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</si>
  <si>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</si>
  <si>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</si>
  <si>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</si>
  <si>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</si>
  <si>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</si>
  <si>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</si>
  <si>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</si>
  <si>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</si>
  <si>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</si>
  <si>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</si>
  <si>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</si>
  <si>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</si>
  <si>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</si>
  <si>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</si>
  <si>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</si>
  <si>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</si>
  <si>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</si>
  <si>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</si>
  <si>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</si>
  <si>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</si>
  <si>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</si>
  <si>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</si>
  <si>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</si>
  <si>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</si>
  <si>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</si>
  <si>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</si>
  <si>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</si>
  <si>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</si>
  <si>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</si>
  <si>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</si>
  <si>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</si>
  <si>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</si>
  <si>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</si>
  <si>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</si>
  <si>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</si>
  <si>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</si>
  <si>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</si>
  <si>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</si>
  <si>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</si>
  <si>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</si>
  <si>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</si>
  <si>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</si>
  <si>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</si>
  <si>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</si>
  <si>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</si>
  <si>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</si>
  <si>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</si>
  <si>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</si>
  <si>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</si>
  <si>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</si>
  <si>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</si>
  <si>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</si>
  <si>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</si>
  <si>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</si>
  <si>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</si>
  <si>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</si>
  <si>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</si>
  <si>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</si>
  <si>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</si>
  <si>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</si>
  <si>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</si>
  <si>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</si>
  <si>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</si>
  <si>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</si>
  <si>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</si>
  <si>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</si>
  <si>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</si>
  <si>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</si>
  <si>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</si>
  <si>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</si>
  <si>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</si>
  <si>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</si>
  <si>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</si>
  <si>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</si>
  <si>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</si>
  <si>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</si>
  <si>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</si>
  <si>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</si>
  <si>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</si>
  <si>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</si>
  <si>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</si>
  <si>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</si>
  <si>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</si>
  <si>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</si>
  <si>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</si>
  <si>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</si>
  <si>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</si>
  <si>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</si>
  <si>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</si>
  <si>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</si>
  <si>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</si>
  <si>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</si>
  <si>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</si>
  <si>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</si>
  <si>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</si>
  <si>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</si>
  <si>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</si>
  <si>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</si>
  <si>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</si>
  <si>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</si>
  <si>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</si>
  <si>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</si>
  <si>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</si>
  <si>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</si>
  <si>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</si>
  <si>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</si>
  <si>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</si>
  <si>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</si>
  <si>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</si>
  <si>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</si>
  <si>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</si>
  <si>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</si>
  <si>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</si>
  <si>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</si>
  <si>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</si>
  <si>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</si>
  <si>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</si>
  <si>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</si>
  <si>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</si>
  <si>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</si>
  <si>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</si>
  <si>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</si>
  <si>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</si>
  <si>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</si>
  <si>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</si>
  <si>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</si>
  <si>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</si>
  <si>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</si>
  <si>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</si>
  <si>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</si>
  <si>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</si>
  <si>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</si>
  <si>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</si>
  <si>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</si>
  <si>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</si>
  <si>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</si>
  <si>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</si>
  <si>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</si>
  <si>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</si>
  <si>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</si>
  <si>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</si>
  <si>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</si>
  <si>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</si>
  <si>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</si>
  <si>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</si>
  <si>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</si>
  <si>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</si>
  <si>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</si>
  <si>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</si>
  <si>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</si>
  <si>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</si>
  <si>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</si>
  <si>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</si>
  <si>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</si>
  <si>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</si>
  <si>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</si>
  <si>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</si>
  <si>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</si>
  <si>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</si>
  <si>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</si>
  <si>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</si>
  <si>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</si>
  <si>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</si>
  <si>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</si>
  <si>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</si>
  <si>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</si>
  <si>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</si>
  <si>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</si>
  <si>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</si>
  <si>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</si>
  <si>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</si>
  <si>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</si>
  <si>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</si>
  <si>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</si>
  <si>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</si>
  <si>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</si>
  <si>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</si>
  <si>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</si>
  <si>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</si>
  <si>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</si>
  <si>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</si>
  <si>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</si>
  <si>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</si>
  <si>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</si>
  <si>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</si>
  <si>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</si>
  <si>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</si>
  <si>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</si>
  <si>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</si>
  <si>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</si>
  <si>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</si>
  <si>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</si>
  <si>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</si>
  <si>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</si>
  <si>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</si>
  <si>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</si>
  <si>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</si>
  <si>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</si>
  <si>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</si>
  <si>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</si>
  <si>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</si>
  <si>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</si>
  <si>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</si>
  <si>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</si>
  <si>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</si>
  <si>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</si>
  <si>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</si>
  <si>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</si>
  <si>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</si>
  <si>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</si>
  <si>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</si>
  <si>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</si>
  <si>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</si>
  <si>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</si>
  <si>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</si>
  <si>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</si>
  <si>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</si>
  <si>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</si>
  <si>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</si>
  <si>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</si>
  <si>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</si>
  <si>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</si>
  <si>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</si>
  <si>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</si>
  <si>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</si>
  <si>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</si>
  <si>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</si>
  <si>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</si>
  <si>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</si>
  <si>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</si>
  <si>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</si>
  <si>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</si>
  <si>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</si>
  <si>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</si>
  <si>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</si>
  <si>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</si>
  <si>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</si>
  <si>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</si>
  <si>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</si>
  <si>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</si>
  <si>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</si>
  <si>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</si>
  <si>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</si>
  <si>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</si>
  <si>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</si>
  <si>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</si>
  <si>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</si>
  <si>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</si>
  <si>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</si>
  <si>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</si>
  <si>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</si>
  <si>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</si>
  <si>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</si>
  <si>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</si>
  <si>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</si>
  <si>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</si>
  <si>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</si>
  <si>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</si>
  <si>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</si>
  <si>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</si>
  <si>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</si>
  <si>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</si>
  <si>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</si>
  <si>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</si>
  <si>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</si>
  <si>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</si>
  <si>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</si>
  <si>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</si>
  <si>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</si>
  <si>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</si>
  <si>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</si>
  <si>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</si>
  <si>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</si>
  <si>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</si>
  <si>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</si>
  <si>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</si>
  <si>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</si>
  <si>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</si>
  <si>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</si>
  <si>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</si>
  <si>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</si>
  <si>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</si>
  <si>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</si>
  <si>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</si>
  <si>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</si>
  <si>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</si>
  <si>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</si>
  <si>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</si>
  <si>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</si>
  <si>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</si>
  <si>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</si>
  <si>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</si>
  <si>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</si>
  <si>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</si>
  <si>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</si>
  <si>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</si>
  <si>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</si>
  <si>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</si>
  <si>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</si>
  <si>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</si>
  <si>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</si>
  <si>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</si>
  <si>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</si>
  <si>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</si>
  <si>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</si>
  <si>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</si>
  <si>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</si>
  <si>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</si>
  <si>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</si>
  <si>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</si>
  <si>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</si>
  <si>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</si>
  <si>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</si>
  <si>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</si>
  <si>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</si>
  <si>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</si>
  <si>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</si>
  <si>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</si>
  <si>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</si>
  <si>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</si>
  <si>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</si>
  <si>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</si>
  <si>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</si>
  <si>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</si>
  <si>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</si>
  <si>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</si>
  <si>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</si>
  <si>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</si>
  <si>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</si>
  <si>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</si>
  <si>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</si>
  <si>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</si>
  <si>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</si>
  <si>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</si>
  <si>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</si>
  <si>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</si>
  <si>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</si>
  <si>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</si>
  <si>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</si>
  <si>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</si>
  <si>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</si>
  <si>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</si>
  <si>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</si>
  <si>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</si>
  <si>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</si>
  <si>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</si>
  <si>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</si>
  <si>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</si>
  <si>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</si>
  <si>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</si>
  <si>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</si>
  <si>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</si>
  <si>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</si>
  <si>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</si>
  <si>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</si>
  <si>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</si>
  <si>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</si>
  <si>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</si>
  <si>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</si>
  <si>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</si>
  <si>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</si>
  <si>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</si>
  <si>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</si>
  <si>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</si>
  <si>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</si>
  <si>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</si>
  <si>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</si>
  <si>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</si>
  <si>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</si>
  <si>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</si>
  <si>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</si>
  <si>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</si>
  <si>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</si>
  <si>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</si>
  <si>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</si>
  <si>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</si>
  <si>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</si>
  <si>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</si>
  <si>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</si>
  <si>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</si>
  <si>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</si>
  <si>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</si>
  <si>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</si>
  <si>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</si>
  <si>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</si>
  <si>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</si>
  <si>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</si>
  <si>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</si>
  <si>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</si>
  <si>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</si>
  <si>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</si>
  <si>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</si>
  <si>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</si>
  <si>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</si>
  <si>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</si>
  <si>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</si>
  <si>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</si>
  <si>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</si>
  <si>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</si>
  <si>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</si>
  <si>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</si>
  <si>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</si>
  <si>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</si>
  <si>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</si>
  <si>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</si>
  <si>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</si>
  <si>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</si>
  <si>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</si>
  <si>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</si>
  <si>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</si>
  <si>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</si>
  <si>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</si>
  <si>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</si>
  <si>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</si>
  <si>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</si>
  <si>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</si>
  <si>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</si>
  <si>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</si>
  <si>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</si>
  <si>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</si>
  <si>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</si>
  <si>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</si>
  <si>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</si>
  <si>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</si>
  <si>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</si>
  <si>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</si>
  <si>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</si>
  <si>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</si>
  <si>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</si>
  <si>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</si>
  <si>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</si>
  <si>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</si>
  <si>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</si>
  <si>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</si>
  <si>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</si>
  <si>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</si>
  <si>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</si>
  <si>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</si>
  <si>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</si>
  <si>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</si>
  <si>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</si>
  <si>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</si>
  <si>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</si>
  <si>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</si>
  <si>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</si>
  <si>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</si>
  <si>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</si>
  <si>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</si>
  <si>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</si>
  <si>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</si>
  <si>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</si>
  <si>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</si>
  <si>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</si>
  <si>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</si>
  <si>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</si>
  <si>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</si>
  <si>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</si>
  <si>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</si>
  <si>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</si>
  <si>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</si>
  <si>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</si>
  <si>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</si>
  <si>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</si>
  <si>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</si>
  <si>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</si>
  <si>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</si>
  <si>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</si>
  <si>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</si>
  <si>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</si>
  <si>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</si>
  <si>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</si>
  <si>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</si>
  <si>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</si>
  <si>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</si>
  <si>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</si>
  <si>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</si>
  <si>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</si>
  <si>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</si>
  <si>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</si>
  <si>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</si>
  <si>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</si>
  <si>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</si>
  <si>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</si>
  <si>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</si>
  <si>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</si>
  <si>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</si>
  <si>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</si>
  <si>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</si>
  <si>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</si>
  <si>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</si>
  <si>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</si>
  <si>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</si>
  <si>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</si>
  <si>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</si>
  <si>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</si>
  <si>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</si>
  <si>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</si>
  <si>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</si>
  <si>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</si>
  <si>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</si>
  <si>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</si>
  <si>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</si>
  <si>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</si>
  <si>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</si>
  <si>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</si>
  <si>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</si>
  <si>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</si>
  <si>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</si>
  <si>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</si>
  <si>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</si>
  <si>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</si>
  <si>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</si>
  <si>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</si>
  <si>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</si>
  <si>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</si>
  <si>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</si>
  <si>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</si>
  <si>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</si>
  <si>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</si>
  <si>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</si>
  <si>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</si>
  <si>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</si>
  <si>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</si>
  <si>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</si>
  <si>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</si>
  <si>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</si>
  <si>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</si>
  <si>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</si>
  <si>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</si>
  <si>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</si>
  <si>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</si>
  <si>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</si>
  <si>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</si>
  <si>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</si>
  <si>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</si>
  <si>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</si>
  <si>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</si>
  <si>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</si>
  <si>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</si>
  <si>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</si>
  <si>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</si>
  <si>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</si>
  <si>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</si>
  <si>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</si>
  <si>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</si>
  <si>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</si>
  <si>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</si>
  <si>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</si>
  <si>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</si>
  <si>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</si>
  <si>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</si>
  <si>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</si>
  <si>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</si>
  <si>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</si>
  <si>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</si>
  <si>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</si>
  <si>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</si>
  <si>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</si>
  <si>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</si>
  <si>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</si>
  <si>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</si>
  <si>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</si>
  <si>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</si>
  <si>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</si>
  <si>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</si>
  <si>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</si>
  <si>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</si>
  <si>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</si>
  <si>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</si>
  <si>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</si>
  <si>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</si>
  <si>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</si>
  <si>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</si>
  <si>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</si>
  <si>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</si>
  <si>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</si>
  <si>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</si>
  <si>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</si>
  <si>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</si>
  <si>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</si>
  <si>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</si>
  <si>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</si>
  <si>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</si>
  <si>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</si>
  <si>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</si>
  <si>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</si>
  <si>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</si>
  <si>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</si>
  <si>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</si>
  <si>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</si>
  <si>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</si>
  <si>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</si>
  <si>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</si>
  <si>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</si>
  <si>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</si>
  <si>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</si>
  <si>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</si>
  <si>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</si>
  <si>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</si>
  <si>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</si>
  <si>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</si>
  <si>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</si>
  <si>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</si>
  <si>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</si>
  <si>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</si>
  <si>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</si>
  <si>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</si>
  <si>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</si>
  <si>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</si>
  <si>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</si>
  <si>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</si>
  <si>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</si>
  <si>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</si>
  <si>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</si>
  <si>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</si>
  <si>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</si>
  <si>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</si>
  <si>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</si>
  <si>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</si>
  <si>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</si>
  <si>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</si>
  <si>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</si>
  <si>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</si>
  <si>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</si>
  <si>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</si>
  <si>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</si>
  <si>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</si>
  <si>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</si>
  <si>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</si>
  <si>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</si>
  <si>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</si>
  <si>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</si>
  <si>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</si>
  <si>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</si>
  <si>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</si>
  <si>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</si>
  <si>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</si>
  <si>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</si>
  <si>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</si>
  <si>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</si>
  <si>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</si>
  <si>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</si>
  <si>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</si>
  <si>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</si>
  <si>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</si>
  <si>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</si>
  <si>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</si>
  <si>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</si>
  <si>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</si>
  <si>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</si>
  <si>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</si>
  <si>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</si>
  <si>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</si>
  <si>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</si>
  <si>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</si>
  <si>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</si>
  <si>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</si>
  <si>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</si>
  <si>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</si>
  <si>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</si>
  <si>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</si>
  <si>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</si>
  <si>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</si>
  <si>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</si>
  <si>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</si>
  <si>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</si>
  <si>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</si>
  <si>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</si>
  <si>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</si>
  <si>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</si>
  <si>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</si>
  <si>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</si>
  <si>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</si>
  <si>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</si>
  <si>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</si>
  <si>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</si>
  <si>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</si>
  <si>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</si>
  <si>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</si>
  <si>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</si>
  <si>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</si>
  <si>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</si>
  <si>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</si>
  <si>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</si>
  <si>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</si>
  <si>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</si>
  <si>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</si>
  <si>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</si>
  <si>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</si>
  <si>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</si>
  <si>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</si>
  <si>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</si>
  <si>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</si>
  <si>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</si>
  <si>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</si>
  <si>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</si>
  <si>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</si>
  <si>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</si>
  <si>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</si>
  <si>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</si>
  <si>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</si>
  <si>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</si>
  <si>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</si>
  <si>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</si>
  <si>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</si>
  <si>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</si>
  <si>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</si>
  <si>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</si>
  <si>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</si>
  <si>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</si>
  <si>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</si>
  <si>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</si>
  <si>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</si>
  <si>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</si>
  <si>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</si>
  <si>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</si>
  <si>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</si>
  <si>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</si>
  <si>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</si>
  <si>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</si>
  <si>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</si>
  <si>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</si>
  <si>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</si>
  <si>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</si>
  <si>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</si>
  <si>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</si>
  <si>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</si>
  <si>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</si>
  <si>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</si>
  <si>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</si>
  <si>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</si>
  <si>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</si>
  <si>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</si>
  <si>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</si>
  <si>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</si>
  <si>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</si>
  <si>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</si>
  <si>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</si>
  <si>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</si>
  <si>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</si>
  <si>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</si>
  <si>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</si>
  <si>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</si>
  <si>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</si>
  <si>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</si>
  <si>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</si>
  <si>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</si>
  <si>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</si>
  <si>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</si>
  <si>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</si>
  <si>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</si>
  <si>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</si>
  <si>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</si>
  <si>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</si>
  <si>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</si>
  <si>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</si>
  <si>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</si>
  <si>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</si>
  <si>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</si>
  <si>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</si>
  <si>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</si>
  <si>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</si>
  <si>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</si>
  <si>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</si>
  <si>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</si>
  <si>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</si>
  <si>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</si>
  <si>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</si>
  <si>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</si>
  <si>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</si>
  <si>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</si>
  <si>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</si>
  <si>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</si>
  <si>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</si>
  <si>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</si>
  <si>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</si>
  <si>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</si>
  <si>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</si>
  <si>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</si>
  <si>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</si>
  <si>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</si>
  <si>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</si>
  <si>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</si>
  <si>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</si>
  <si>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</si>
  <si>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</si>
  <si>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</si>
  <si>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</si>
  <si>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</si>
  <si>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</si>
  <si>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</si>
  <si>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</si>
  <si>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</si>
  <si>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</si>
  <si>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</si>
  <si>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</si>
  <si>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</si>
  <si>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</si>
  <si>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</si>
  <si>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</si>
  <si>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</si>
  <si>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</si>
  <si>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</si>
  <si>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</si>
  <si>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</si>
  <si>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</si>
  <si>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</si>
  <si>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</si>
  <si>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</si>
  <si>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</si>
  <si>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</si>
  <si>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</si>
  <si>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</si>
  <si>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</si>
  <si>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</si>
  <si>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</si>
  <si>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</si>
  <si>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</si>
  <si>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</si>
  <si>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</si>
  <si>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</si>
  <si>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</si>
  <si>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</si>
  <si>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</si>
  <si>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</si>
  <si>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</si>
  <si>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</si>
  <si>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</si>
  <si>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</si>
  <si>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</si>
  <si>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</si>
  <si>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</si>
  <si>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</si>
  <si>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</si>
  <si>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</si>
  <si>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</si>
  <si>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</si>
  <si>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</si>
  <si>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</si>
  <si>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</si>
  <si>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</si>
  <si>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</si>
  <si>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</si>
  <si>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</si>
  <si>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</si>
  <si>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</si>
  <si>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</si>
  <si>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</si>
  <si>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</si>
  <si>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</si>
  <si>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</si>
  <si>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</si>
  <si>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</si>
  <si>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</si>
  <si>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</si>
  <si>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</si>
  <si>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</si>
  <si>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</si>
  <si>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</si>
  <si>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</si>
  <si>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</si>
  <si>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</si>
  <si>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</si>
  <si>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</si>
  <si>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</si>
  <si>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</si>
  <si>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</si>
  <si>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</si>
  <si>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</si>
  <si>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</si>
  <si>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</si>
  <si>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</si>
  <si>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</si>
  <si>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</si>
  <si>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</si>
  <si>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</si>
  <si>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</si>
  <si>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</si>
  <si>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</si>
  <si>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</si>
  <si>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</si>
  <si>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</si>
  <si>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</si>
  <si>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</si>
  <si>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</si>
  <si>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</si>
  <si>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</si>
  <si>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</si>
  <si>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</si>
  <si>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</si>
  <si>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</si>
  <si>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</si>
  <si>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</si>
  <si>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</si>
  <si>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</si>
  <si>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</si>
  <si>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</si>
  <si>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</si>
  <si>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</si>
  <si>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</si>
  <si>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</si>
  <si>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</si>
  <si>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</si>
  <si>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</si>
  <si>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</si>
  <si>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</si>
  <si>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</si>
  <si>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</si>
  <si>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</si>
  <si>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</si>
  <si>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</si>
  <si>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</si>
  <si>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</si>
  <si>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</si>
  <si>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</si>
  <si>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</si>
  <si>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</si>
  <si>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</si>
  <si>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</si>
  <si>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</si>
  <si>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</si>
  <si>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</si>
  <si>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</si>
  <si>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</si>
  <si>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</si>
  <si>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</si>
  <si>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</si>
  <si>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</si>
  <si>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</si>
  <si>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</si>
  <si>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</si>
  <si>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</si>
  <si>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</si>
  <si>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</si>
  <si>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</si>
  <si>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</si>
  <si>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</si>
  <si>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</si>
  <si>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</si>
  <si>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</si>
  <si>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</si>
  <si>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</si>
  <si>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</si>
  <si>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</si>
  <si>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</si>
  <si>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</si>
  <si>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</si>
  <si>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</si>
  <si>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</si>
  <si>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</si>
  <si>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</si>
  <si>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</si>
  <si>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</si>
  <si>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</si>
  <si>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</si>
  <si>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</si>
  <si>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</si>
  <si>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</si>
  <si>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</si>
  <si>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</si>
  <si>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</si>
  <si>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</si>
  <si>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</si>
  <si>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</si>
  <si>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</si>
  <si>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</si>
  <si>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</si>
  <si>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</si>
  <si>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</si>
  <si>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</si>
  <si>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</si>
  <si>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</si>
  <si>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</si>
  <si>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</si>
  <si>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</si>
  <si>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</si>
  <si>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</si>
  <si>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</si>
  <si>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</si>
  <si>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</si>
  <si>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</si>
  <si>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</si>
  <si>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</si>
  <si>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</si>
  <si>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</si>
  <si>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</si>
  <si>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</si>
  <si>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</si>
  <si>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</si>
  <si>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</si>
  <si>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</si>
  <si>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</si>
  <si>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</si>
  <si>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</si>
  <si>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</si>
  <si>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</si>
  <si>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</si>
  <si>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</si>
  <si>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</si>
  <si>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</si>
  <si>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</si>
  <si>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</si>
  <si>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</si>
  <si>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</si>
  <si>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</si>
  <si>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</si>
  <si>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</si>
  <si>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</si>
  <si>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</si>
  <si>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</si>
  <si>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</si>
  <si>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</si>
  <si>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</si>
  <si>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</si>
  <si>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</si>
  <si>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</si>
  <si>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</si>
  <si>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</si>
  <si>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</si>
  <si>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</si>
  <si>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</si>
  <si>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</si>
  <si>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</si>
  <si>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</si>
  <si>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</si>
  <si>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</si>
  <si>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</si>
  <si>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</si>
  <si>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</si>
  <si>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</si>
  <si>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</si>
  <si>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</si>
  <si>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</si>
  <si>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</si>
  <si>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</si>
  <si>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</si>
  <si>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</si>
  <si>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</si>
  <si>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</si>
  <si>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</si>
  <si>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</si>
  <si>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</si>
  <si>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</si>
  <si>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</si>
  <si>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</si>
  <si>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</si>
  <si>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</si>
  <si>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</si>
  <si>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</si>
  <si>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</si>
  <si>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</si>
  <si>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</si>
  <si>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</si>
  <si>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</si>
  <si>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</si>
  <si>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</si>
  <si>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</si>
  <si>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</si>
  <si>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</si>
  <si>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</si>
  <si>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</si>
  <si>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</si>
  <si>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</si>
  <si>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</si>
  <si>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</si>
  <si>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</si>
  <si>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</si>
  <si>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</si>
  <si>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</si>
  <si>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</si>
  <si>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</si>
  <si>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</si>
  <si>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</si>
  <si>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</si>
  <si>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</si>
  <si>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</si>
  <si>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</si>
  <si>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</si>
  <si>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</si>
  <si>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</si>
  <si>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</si>
  <si>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</si>
  <si>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</si>
  <si>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</si>
  <si>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</si>
  <si>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</si>
  <si>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</si>
  <si>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</si>
  <si>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</si>
  <si>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</si>
  <si>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</si>
  <si>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</si>
  <si>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</si>
  <si>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</si>
  <si>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</si>
  <si>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</si>
  <si>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</si>
  <si>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</si>
  <si>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</si>
  <si>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</si>
  <si>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</si>
  <si>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</si>
  <si>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</si>
  <si>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</si>
  <si>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</si>
  <si>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</si>
  <si>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</si>
  <si>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</si>
  <si>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</si>
  <si>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</si>
  <si>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</si>
  <si>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</si>
  <si>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</si>
  <si>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</si>
  <si>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</si>
  <si>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</si>
  <si>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</si>
  <si>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</si>
  <si>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</si>
  <si>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</si>
  <si>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</si>
  <si>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</si>
  <si>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</si>
  <si>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</si>
  <si>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</si>
  <si>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</si>
  <si>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</si>
  <si>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</si>
  <si>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</si>
  <si>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</si>
  <si>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</si>
  <si>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</si>
  <si>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</si>
  <si>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</si>
  <si>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</si>
  <si>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</si>
  <si>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</si>
  <si>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</si>
  <si>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</si>
  <si>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</si>
  <si>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</si>
  <si>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</si>
  <si>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</si>
  <si>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</si>
  <si>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</si>
  <si>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</si>
  <si>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</si>
  <si>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</si>
  <si>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</si>
  <si>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</si>
  <si>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</si>
  <si>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</si>
  <si>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</si>
  <si>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</si>
  <si>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</si>
  <si>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</si>
  <si>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</si>
  <si>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</si>
  <si>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</si>
  <si>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</si>
  <si>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</si>
  <si>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</si>
  <si>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</si>
  <si>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</si>
  <si>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</si>
  <si>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</si>
  <si>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</si>
  <si>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</si>
  <si>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</si>
  <si>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</si>
  <si>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</si>
  <si>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</si>
  <si>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</si>
  <si>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</si>
  <si>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</si>
  <si>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</si>
  <si>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</si>
  <si>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</si>
  <si>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</si>
  <si>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</si>
  <si>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</si>
  <si>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</si>
  <si>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</si>
  <si>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</si>
  <si>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</si>
  <si>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</si>
  <si>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</si>
  <si>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</si>
  <si>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</si>
  <si>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</si>
  <si>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</si>
  <si>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</si>
  <si>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</si>
  <si>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</si>
  <si>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</si>
  <si>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</si>
  <si>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</si>
  <si>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</si>
  <si>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</si>
  <si>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</si>
  <si>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</si>
  <si>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</si>
  <si>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</si>
  <si>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</si>
  <si>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</si>
  <si>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</si>
  <si>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</si>
  <si>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</si>
  <si>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</si>
  <si>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</si>
  <si>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</si>
  <si>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</si>
  <si>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</si>
  <si>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</si>
  <si>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</si>
  <si>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</si>
  <si>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</si>
  <si>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</si>
  <si>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</si>
  <si>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</si>
  <si>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</si>
  <si>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</si>
  <si>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</si>
  <si>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</si>
  <si>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</si>
  <si>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</si>
  <si>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</si>
  <si>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</si>
  <si>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</si>
  <si>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</si>
  <si>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</si>
  <si>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</si>
  <si>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</si>
  <si>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</si>
  <si>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</si>
  <si>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</si>
  <si>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</si>
  <si>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</si>
  <si>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</si>
  <si>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</si>
  <si>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</si>
  <si>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</si>
  <si>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</si>
  <si>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</si>
  <si>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</si>
  <si>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</si>
  <si>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</si>
  <si>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</si>
  <si>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</si>
  <si>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</si>
  <si>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</si>
  <si>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</si>
  <si>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</si>
  <si>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</si>
  <si>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</si>
  <si>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</si>
  <si>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</si>
  <si>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</si>
  <si>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</si>
  <si>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</si>
  <si>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</si>
  <si>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</si>
  <si>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</si>
  <si>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</si>
  <si>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</si>
  <si>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</si>
  <si>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</si>
  <si>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</si>
  <si>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</si>
  <si>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</si>
  <si>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</si>
  <si>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</si>
  <si>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</si>
  <si>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</si>
  <si>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</si>
  <si>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</si>
  <si>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</si>
  <si>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</si>
  <si>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</si>
  <si>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</si>
  <si>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</si>
  <si>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</si>
  <si>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</si>
  <si>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</si>
  <si>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</si>
  <si>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</si>
  <si>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</si>
  <si>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</si>
  <si>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</si>
  <si>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</si>
  <si>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</si>
  <si>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</si>
  <si>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</si>
  <si>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</si>
  <si>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</si>
  <si>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</si>
  <si>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</si>
  <si>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</si>
  <si>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</si>
  <si>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</si>
  <si>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</si>
  <si>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</si>
  <si>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</si>
  <si>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</si>
  <si>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</si>
  <si>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</si>
  <si>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</si>
  <si>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</si>
  <si>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</si>
  <si>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</si>
  <si>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</si>
  <si>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</si>
  <si>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</si>
  <si>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</si>
  <si>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</si>
  <si>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</si>
  <si>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</si>
  <si>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</si>
  <si>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</si>
  <si>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</si>
  <si>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</si>
  <si>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</si>
  <si>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</si>
  <si>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</si>
  <si>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</si>
  <si>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</si>
  <si>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</si>
  <si>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</si>
  <si>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</si>
  <si>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</si>
  <si>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</si>
  <si>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</si>
  <si>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</si>
  <si>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</si>
  <si>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</si>
  <si>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</si>
  <si>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</si>
  <si>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</si>
  <si>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</si>
  <si>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</si>
  <si>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</si>
  <si>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</si>
  <si>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</si>
  <si>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</si>
  <si>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</si>
  <si>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</si>
  <si>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</si>
  <si>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</si>
  <si>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</si>
  <si>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</si>
  <si>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</si>
  <si>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</si>
  <si>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</si>
  <si>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</si>
  <si>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</si>
  <si>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</si>
  <si>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</si>
  <si>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</si>
  <si>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</si>
  <si>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</si>
  <si>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</si>
  <si>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</si>
  <si>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</si>
  <si>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</si>
  <si>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</si>
  <si>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</si>
  <si>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</si>
  <si>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</si>
  <si>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</si>
  <si>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</si>
  <si>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</si>
  <si>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</si>
  <si>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</si>
  <si>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</si>
  <si>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</si>
  <si>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</si>
  <si>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</si>
  <si>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</si>
  <si>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</si>
  <si>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</si>
  <si>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</si>
  <si>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</si>
  <si>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</si>
  <si>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</si>
  <si>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</si>
  <si>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</si>
  <si>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</si>
  <si>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</si>
  <si>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</si>
  <si>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</si>
  <si>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</si>
  <si>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</si>
  <si>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</si>
  <si>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</si>
  <si>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</si>
  <si>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</si>
  <si>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</si>
  <si>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</si>
  <si>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</si>
  <si>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</si>
  <si>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</si>
  <si>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</si>
  <si>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</si>
  <si>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</si>
  <si>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</si>
  <si>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</si>
  <si>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</si>
  <si>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</si>
  <si>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</si>
  <si>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</si>
  <si>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</si>
  <si>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</si>
  <si>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</si>
  <si>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</si>
  <si>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</si>
  <si>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</si>
  <si>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</si>
  <si>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</si>
  <si>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</si>
  <si>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</si>
  <si>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</si>
  <si>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</si>
  <si>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</si>
  <si>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</si>
  <si>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</si>
  <si>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</si>
  <si>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</si>
  <si>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</si>
  <si>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</si>
  <si>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</si>
  <si>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</si>
  <si>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</si>
  <si>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</si>
  <si>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</si>
  <si>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</si>
  <si>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</si>
  <si>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</si>
  <si>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</si>
  <si>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</si>
  <si>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</si>
  <si>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</si>
  <si>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</si>
  <si>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</si>
  <si>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</si>
  <si>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</si>
  <si>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</si>
  <si>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</si>
  <si>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</si>
  <si>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</si>
  <si>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</si>
  <si>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</si>
  <si>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</si>
  <si>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</si>
  <si>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</si>
  <si>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</si>
  <si>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</si>
  <si>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</si>
  <si>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</si>
  <si>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</si>
  <si>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</si>
  <si>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</si>
  <si>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</si>
  <si>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</si>
  <si>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</si>
  <si>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</si>
  <si>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</si>
  <si>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</si>
  <si>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</si>
  <si>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</si>
  <si>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</si>
  <si>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</si>
  <si>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</si>
  <si>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</si>
  <si>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</si>
  <si>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</si>
  <si>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</si>
  <si>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</si>
  <si>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</si>
  <si>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</si>
  <si>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</si>
  <si>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</si>
  <si>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</si>
  <si>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</si>
  <si>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</si>
  <si>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</si>
  <si>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</si>
  <si>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</si>
  <si>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</si>
  <si>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</si>
  <si>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</si>
  <si>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</si>
  <si>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</si>
  <si>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</si>
  <si>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</si>
  <si>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</si>
  <si>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</si>
  <si>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</si>
  <si>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</si>
  <si>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</si>
  <si>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</si>
  <si>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</si>
  <si>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</si>
  <si>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</si>
  <si>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</si>
  <si>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</si>
  <si>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</si>
  <si>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</si>
  <si>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</si>
  <si>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</si>
  <si>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</si>
  <si>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</si>
  <si>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</si>
  <si>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</si>
  <si>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</si>
  <si>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</si>
  <si>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</si>
  <si>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</si>
  <si>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</si>
  <si>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</si>
  <si>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</si>
  <si>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</si>
  <si>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</si>
  <si>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</si>
  <si>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</si>
  <si>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</si>
  <si>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</si>
  <si>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</si>
  <si>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</si>
  <si>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</si>
  <si>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</si>
  <si>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</si>
  <si>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</si>
  <si>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</si>
  <si>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</si>
  <si>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</si>
  <si>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</si>
  <si>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</si>
  <si>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</si>
  <si>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</si>
  <si>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</si>
  <si>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</si>
  <si>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</si>
  <si>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</si>
  <si>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</si>
  <si>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</si>
  <si>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</si>
  <si>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</si>
  <si>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</si>
  <si>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</si>
  <si>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</si>
  <si>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</si>
  <si>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</si>
  <si>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</si>
  <si>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</si>
  <si>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</si>
  <si>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</si>
  <si>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</si>
  <si>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</si>
  <si>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</si>
  <si>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</si>
  <si>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</si>
  <si>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</si>
  <si>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</si>
  <si>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</si>
  <si>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</si>
  <si>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</si>
  <si>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</si>
  <si>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</si>
  <si>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</si>
  <si>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</si>
  <si>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</si>
  <si>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</si>
  <si>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</si>
  <si>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</si>
  <si>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</si>
  <si>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</si>
  <si>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</si>
  <si>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</si>
  <si>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</si>
  <si>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</si>
  <si>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</si>
  <si>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</si>
  <si>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</si>
  <si>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</si>
  <si>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</si>
  <si>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</si>
  <si>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</si>
  <si>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</si>
  <si>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</si>
  <si>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</si>
  <si>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</si>
  <si>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</si>
  <si>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</si>
  <si>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</si>
  <si>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</si>
  <si>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</si>
  <si>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</si>
  <si>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</si>
  <si>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</si>
  <si>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</si>
  <si>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</si>
  <si>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</si>
  <si>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</si>
  <si>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</si>
  <si>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</si>
  <si>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</si>
  <si>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</si>
  <si>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</si>
  <si>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</si>
  <si>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</si>
  <si>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</si>
  <si>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</si>
  <si>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</si>
  <si>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</si>
  <si>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</si>
  <si>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</si>
  <si>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</si>
  <si>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</si>
  <si>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</si>
  <si>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</si>
  <si>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</si>
  <si>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</si>
  <si>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</si>
  <si>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</si>
  <si>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</si>
  <si>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</si>
  <si>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</si>
  <si>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</si>
  <si>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</si>
  <si>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</si>
  <si>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</si>
  <si>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</si>
  <si>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</si>
  <si>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</si>
  <si>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</si>
  <si>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</si>
  <si>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</si>
  <si>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</si>
  <si>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</si>
  <si>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</si>
  <si>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</si>
  <si>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</si>
  <si>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</si>
  <si>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</si>
  <si>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</si>
  <si>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</si>
  <si>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</si>
  <si>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</si>
  <si>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</si>
  <si>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</si>
  <si>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</si>
  <si>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</si>
  <si>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</si>
  <si>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</si>
  <si>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</si>
  <si>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</si>
  <si>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</si>
  <si>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</si>
  <si>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</si>
  <si>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</si>
  <si>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</si>
  <si>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</si>
  <si>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</si>
  <si>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</si>
  <si>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</si>
  <si>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</si>
  <si>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</si>
  <si>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</si>
  <si>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</si>
  <si>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</si>
  <si>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</si>
  <si>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</si>
  <si>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</si>
  <si>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</si>
  <si>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</si>
  <si>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</si>
  <si>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</si>
  <si>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</si>
  <si>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</si>
  <si>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</si>
  <si>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</si>
  <si>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</si>
  <si>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</si>
  <si>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</si>
  <si>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</si>
  <si>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</si>
  <si>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</si>
  <si>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</si>
  <si>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</si>
  <si>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</si>
  <si>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</si>
  <si>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</si>
  <si>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</si>
  <si>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</si>
  <si>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</si>
  <si>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</si>
  <si>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</si>
  <si>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</si>
  <si>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</si>
  <si>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</si>
  <si>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</si>
  <si>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</si>
  <si>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</si>
  <si>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</si>
  <si>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</si>
  <si>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</si>
  <si>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</si>
  <si>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</si>
  <si>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</si>
  <si>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</si>
  <si>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</si>
  <si>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</si>
  <si>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</si>
  <si>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</si>
  <si>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</si>
  <si>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</si>
  <si>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</si>
  <si>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</si>
  <si>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</si>
  <si>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</si>
  <si>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</si>
  <si>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</si>
  <si>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</si>
  <si>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</si>
  <si>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</si>
  <si>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</si>
  <si>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</si>
  <si>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</si>
  <si>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</si>
  <si>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</si>
  <si>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</si>
  <si>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</si>
  <si>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</si>
  <si>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</si>
  <si>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</si>
  <si>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</si>
  <si>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</si>
  <si>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</si>
  <si>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</si>
  <si>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</si>
  <si>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</si>
  <si>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</si>
  <si>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</si>
  <si>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</si>
  <si>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</si>
  <si>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</si>
  <si>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</si>
  <si>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</si>
  <si>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</si>
  <si>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</si>
  <si>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</si>
  <si>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</si>
  <si>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</si>
  <si>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</si>
  <si>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</si>
  <si>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</si>
  <si>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</si>
  <si>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</si>
  <si>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</si>
  <si>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</si>
  <si>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</si>
  <si>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</si>
  <si>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</si>
  <si>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</si>
  <si>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</si>
  <si>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</si>
  <si>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</si>
  <si>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</si>
  <si>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</si>
  <si>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</si>
  <si>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</si>
  <si>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</si>
  <si>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</si>
  <si>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</si>
  <si>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</si>
  <si>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</si>
  <si>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</si>
  <si>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</si>
  <si>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</si>
  <si>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</si>
  <si>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</si>
  <si>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</si>
  <si>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</si>
  <si>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</si>
  <si>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</si>
  <si>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</si>
  <si>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</si>
  <si>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</si>
  <si>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</si>
  <si>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</si>
  <si>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</si>
  <si>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</si>
  <si>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</si>
  <si>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</si>
  <si>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</si>
  <si>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</si>
  <si>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</si>
  <si>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</si>
  <si>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</si>
  <si>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</si>
  <si>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</si>
  <si>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</si>
  <si>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</si>
  <si>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</si>
  <si>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</si>
  <si>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</si>
  <si>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</si>
  <si>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</si>
  <si>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</si>
  <si>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</si>
  <si>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</si>
  <si>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</si>
  <si>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</si>
  <si>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</si>
  <si>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</si>
  <si>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</si>
  <si>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</si>
  <si>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</si>
  <si>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</si>
  <si>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</si>
  <si>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</si>
  <si>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</si>
  <si>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</si>
  <si>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</si>
  <si>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</si>
  <si>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</si>
  <si>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</si>
  <si>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</si>
  <si>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</si>
  <si>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</si>
  <si>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</si>
  <si>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</si>
  <si>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</si>
  <si>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</si>
  <si>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</si>
  <si>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</si>
  <si>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</si>
  <si>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</si>
  <si>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</si>
  <si>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</si>
  <si>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</si>
  <si>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</si>
  <si>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</si>
  <si>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</si>
  <si>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</si>
  <si>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</si>
  <si>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</si>
  <si>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</si>
  <si>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</si>
  <si>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</si>
  <si>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</si>
  <si>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</si>
  <si>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</si>
  <si>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</si>
  <si>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</si>
  <si>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</si>
  <si>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</si>
  <si>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</si>
  <si>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</si>
  <si>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</si>
  <si>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</si>
  <si>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</si>
  <si>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</si>
  <si>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</si>
  <si>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</si>
  <si>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</si>
  <si>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</si>
  <si>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</si>
  <si>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</si>
  <si>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</si>
  <si>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</si>
  <si>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</si>
  <si>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</si>
  <si>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</si>
  <si>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</si>
  <si>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</si>
  <si>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</si>
  <si>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</si>
  <si>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</si>
  <si>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</si>
  <si>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</si>
  <si>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</si>
  <si>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</si>
  <si>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</si>
  <si>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</si>
  <si>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</si>
  <si>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</si>
  <si>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</si>
  <si>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</si>
  <si>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</si>
  <si>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</si>
  <si>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</si>
  <si>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</si>
  <si>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</si>
  <si>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</si>
  <si>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</si>
  <si>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</si>
  <si>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</si>
  <si>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</si>
  <si>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</si>
  <si>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</si>
  <si>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</si>
  <si>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</si>
  <si>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</si>
  <si>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</si>
  <si>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</si>
  <si>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</si>
  <si>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</si>
  <si>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</si>
  <si>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</si>
  <si>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</si>
  <si>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</si>
  <si>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</si>
  <si>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</si>
  <si>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</si>
  <si>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</si>
  <si>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</si>
  <si>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</si>
  <si>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</si>
  <si>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</si>
  <si>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</si>
  <si>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</si>
  <si>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</si>
  <si>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</si>
  <si>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</si>
  <si>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</si>
  <si>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</si>
  <si>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</si>
  <si>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</si>
  <si>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</si>
  <si>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</si>
  <si>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</si>
  <si>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</si>
  <si>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</si>
  <si>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</si>
  <si>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</si>
  <si>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</si>
  <si>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</si>
  <si>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</si>
  <si>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</si>
  <si>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</si>
  <si>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</si>
  <si>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</si>
  <si>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</si>
  <si>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</si>
  <si>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</si>
  <si>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</si>
  <si>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</si>
  <si>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</si>
  <si>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</si>
  <si>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</si>
  <si>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</si>
  <si>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</si>
  <si>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</si>
  <si>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</si>
  <si>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</si>
  <si>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</si>
  <si>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</si>
  <si>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</si>
  <si>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</si>
  <si>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</si>
  <si>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</si>
  <si>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</si>
  <si>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</si>
  <si>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</si>
  <si>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</si>
  <si>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</si>
  <si>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</si>
  <si>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</si>
  <si>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</si>
  <si>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</si>
  <si>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</si>
  <si>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</si>
  <si>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</si>
  <si>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</si>
  <si>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</si>
  <si>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</si>
  <si>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</si>
  <si>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</si>
  <si>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</si>
  <si>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</si>
  <si>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</si>
  <si>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</si>
  <si>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</si>
  <si>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</si>
  <si>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</si>
  <si>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</si>
  <si>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</si>
  <si>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</si>
  <si>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</si>
  <si>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</si>
  <si>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</si>
  <si>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</si>
  <si>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</si>
  <si>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</si>
  <si>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</si>
  <si>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</si>
  <si>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</si>
  <si>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</si>
  <si>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</si>
  <si>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</si>
  <si>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</si>
  <si>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</si>
  <si>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</si>
  <si>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</si>
  <si>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</si>
  <si>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</si>
  <si>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</si>
  <si>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</si>
  <si>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</si>
  <si>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</si>
  <si>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</si>
  <si>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</si>
  <si>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</si>
  <si>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</si>
  <si>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</si>
  <si>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</si>
  <si>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</si>
  <si>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</si>
  <si>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</si>
  <si>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</si>
  <si>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</si>
  <si>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</si>
  <si>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</si>
  <si>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</si>
  <si>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</si>
  <si>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</si>
  <si>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</si>
  <si>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</si>
  <si>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</si>
  <si>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</si>
  <si>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</si>
  <si>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</si>
  <si>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</si>
  <si>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</si>
  <si>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</si>
  <si>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</si>
  <si>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</si>
  <si>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</si>
  <si>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</si>
  <si>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</si>
  <si>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</si>
  <si>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</si>
  <si>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</si>
  <si>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</si>
  <si>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</si>
  <si>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</si>
  <si>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</si>
  <si>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</si>
  <si>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</si>
  <si>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</si>
  <si>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</si>
  <si>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</si>
  <si>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</si>
  <si>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</si>
  <si>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</si>
  <si>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</si>
  <si>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</si>
  <si>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</si>
  <si>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</si>
  <si>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</si>
  <si>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</si>
  <si>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</si>
  <si>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</si>
  <si>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</si>
  <si>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</si>
  <si>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</si>
  <si>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</si>
  <si>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</si>
  <si>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</si>
  <si>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</si>
  <si>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</si>
  <si>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</si>
  <si>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</si>
  <si>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</si>
  <si>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</si>
  <si>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</si>
  <si>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</si>
  <si>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</si>
  <si>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</si>
  <si>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</si>
  <si>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</si>
  <si>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</si>
  <si>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</si>
  <si>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</si>
  <si>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</si>
  <si>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</si>
  <si>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</si>
  <si>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</si>
  <si>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</si>
  <si>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</si>
  <si>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</si>
  <si>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</si>
  <si>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</si>
  <si>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</si>
  <si>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</si>
  <si>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</si>
  <si>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</si>
  <si>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</si>
  <si>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</si>
  <si>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</si>
  <si>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</si>
  <si>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</si>
  <si>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</si>
  <si>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</si>
  <si>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</si>
  <si>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</si>
  <si>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</si>
  <si>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</si>
  <si>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</si>
  <si>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</si>
  <si>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</si>
  <si>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</si>
  <si>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</si>
  <si>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</si>
  <si>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</si>
  <si>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</si>
  <si>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</si>
  <si>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</si>
  <si>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</si>
  <si>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</si>
  <si>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</si>
  <si>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</si>
  <si>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</si>
  <si>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</si>
  <si>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</si>
  <si>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</si>
  <si>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</si>
  <si>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</si>
  <si>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</si>
  <si>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</si>
  <si>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</si>
  <si>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</si>
  <si>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</si>
  <si>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</si>
  <si>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</si>
  <si>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</si>
  <si>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</si>
  <si>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</si>
  <si>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</si>
  <si>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</si>
  <si>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</si>
  <si>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</si>
  <si>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</si>
  <si>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</si>
  <si>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</si>
  <si>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</si>
  <si>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</si>
  <si>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</si>
  <si>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</si>
  <si>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</si>
  <si>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</si>
  <si>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</si>
  <si>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</si>
  <si>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</si>
  <si>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</si>
  <si>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</si>
  <si>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</si>
  <si>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</si>
  <si>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</si>
  <si>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</si>
  <si>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</si>
  <si>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</si>
  <si>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</si>
  <si>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</si>
  <si>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</si>
  <si>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</si>
  <si>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</si>
  <si>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</si>
  <si>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</si>
  <si>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</si>
  <si>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</si>
  <si>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</si>
  <si>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</si>
  <si>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</si>
  <si>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</si>
  <si>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</si>
  <si>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</si>
  <si>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</si>
  <si>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</si>
  <si>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</si>
  <si>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</si>
  <si>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</si>
  <si>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</si>
  <si>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</si>
  <si>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</si>
  <si>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</si>
  <si>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</si>
  <si>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</si>
  <si>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</si>
  <si>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</si>
  <si>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</si>
  <si>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</si>
  <si>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</si>
  <si>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</si>
  <si>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</si>
  <si>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</si>
  <si>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</si>
  <si>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</si>
  <si>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</si>
  <si>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</si>
  <si>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</si>
  <si>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</si>
  <si>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</si>
  <si>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</si>
  <si>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</si>
  <si>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</si>
  <si>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</si>
  <si>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</si>
  <si>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</si>
  <si>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</si>
  <si>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</si>
  <si>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</si>
  <si>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</si>
  <si>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</si>
  <si>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</si>
  <si>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</si>
  <si>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</si>
  <si>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</si>
  <si>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</si>
  <si>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</si>
  <si>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</si>
  <si>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</si>
  <si>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</si>
  <si>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</si>
  <si>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</si>
  <si>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</si>
  <si>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</si>
  <si>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</si>
  <si>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</si>
  <si>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</si>
  <si>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</si>
  <si>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</si>
  <si>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</si>
  <si>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</si>
  <si>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</si>
  <si>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</si>
  <si>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</si>
  <si>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</si>
  <si>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</si>
  <si>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</si>
  <si>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</si>
  <si>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</si>
  <si>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</si>
  <si>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</si>
  <si>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</si>
  <si>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</si>
  <si>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</si>
  <si>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</si>
  <si>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</si>
  <si>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</si>
  <si>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</si>
  <si>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</si>
  <si>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</si>
  <si>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</si>
  <si>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</si>
  <si>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</si>
  <si>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</si>
  <si>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</si>
  <si>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</si>
  <si>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</si>
  <si>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</si>
  <si>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</si>
  <si>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</si>
  <si>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</si>
  <si>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</si>
  <si>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</si>
  <si>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</si>
  <si>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</si>
  <si>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</si>
  <si>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</si>
  <si>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</si>
  <si>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</si>
  <si>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</si>
  <si>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</si>
  <si>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</si>
  <si>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</si>
  <si>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</si>
  <si>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</si>
  <si>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</si>
  <si>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</si>
  <si>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</si>
  <si>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</si>
  <si>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</si>
  <si>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</si>
  <si>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</si>
  <si>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</si>
  <si>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</si>
  <si>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</si>
  <si>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</si>
  <si>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</si>
  <si>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</si>
  <si>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</si>
  <si>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</si>
  <si>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</si>
  <si>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</si>
  <si>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</si>
  <si>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</si>
  <si>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</si>
  <si>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</si>
  <si>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</si>
  <si>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</si>
  <si>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</si>
  <si>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</si>
  <si>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</si>
  <si>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</si>
  <si>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</si>
  <si>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</si>
  <si>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</si>
  <si>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</si>
  <si>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</si>
  <si>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</si>
  <si>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</si>
  <si>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</si>
  <si>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</si>
  <si>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</si>
  <si>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</si>
  <si>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</si>
  <si>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</si>
  <si>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</si>
  <si>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</si>
  <si>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</si>
  <si>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</si>
  <si>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</si>
  <si>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</si>
  <si>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</si>
  <si>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</si>
  <si>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</si>
  <si>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</si>
  <si>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</si>
  <si>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</si>
  <si>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</si>
  <si>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</si>
  <si>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</si>
  <si>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</si>
  <si>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</si>
  <si>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</si>
  <si>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</si>
  <si>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</si>
  <si>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</si>
  <si>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</si>
  <si>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</si>
  <si>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</si>
  <si>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</si>
  <si>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</si>
  <si>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</si>
  <si>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</si>
  <si>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</si>
  <si>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</si>
  <si>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</si>
  <si>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</si>
  <si>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</si>
  <si>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</si>
  <si>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</si>
  <si>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</si>
  <si>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</si>
  <si>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</si>
  <si>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</si>
  <si>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</si>
  <si>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</si>
  <si>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</si>
  <si>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</si>
  <si>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</si>
  <si>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</si>
  <si>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</si>
  <si>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</si>
  <si>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</si>
  <si>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</si>
  <si>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</si>
  <si>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</si>
  <si>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</si>
  <si>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</si>
  <si>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</si>
  <si>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</si>
  <si>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</si>
  <si>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</si>
  <si>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</si>
  <si>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</si>
  <si>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</si>
  <si>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</si>
  <si>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</si>
  <si>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</si>
  <si>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</si>
  <si>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</si>
  <si>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</si>
  <si>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</si>
  <si>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</si>
  <si>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</si>
  <si>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</si>
  <si>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</si>
  <si>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</si>
  <si>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</si>
  <si>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</si>
  <si>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</si>
  <si>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</si>
  <si>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</si>
  <si>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</si>
  <si>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</si>
  <si>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</si>
  <si>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</si>
  <si>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</si>
  <si>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</si>
  <si>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</si>
  <si>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</si>
  <si>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</si>
  <si>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</si>
  <si>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</si>
  <si>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</si>
  <si>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</si>
  <si>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</si>
  <si>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</si>
  <si>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</si>
  <si>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</si>
  <si>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</si>
  <si>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</si>
  <si>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</si>
  <si>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</si>
  <si>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</si>
  <si>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</si>
  <si>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</si>
  <si>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</si>
  <si>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</si>
  <si>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</si>
  <si>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</si>
  <si>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</si>
  <si>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</si>
  <si>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</si>
  <si>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</si>
  <si>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</si>
  <si>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</si>
  <si>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</si>
  <si>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</si>
  <si>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</si>
  <si>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</si>
  <si>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</si>
  <si>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</si>
  <si>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</si>
  <si>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</si>
  <si>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</si>
  <si>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</si>
  <si>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</si>
  <si>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</si>
  <si>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</si>
  <si>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</si>
  <si>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</si>
  <si>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</si>
  <si>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</si>
  <si>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</si>
  <si>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</si>
  <si>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</si>
  <si>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</si>
  <si>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</si>
  <si>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</si>
  <si>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</si>
  <si>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</si>
  <si>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</si>
  <si>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</si>
  <si>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</si>
  <si>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</si>
  <si>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</si>
  <si>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</si>
  <si>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</si>
  <si>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</si>
  <si>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</si>
  <si>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</si>
  <si>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</si>
  <si>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</si>
  <si>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</si>
  <si>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</si>
  <si>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</si>
  <si>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</si>
  <si>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</si>
  <si>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</si>
  <si>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</si>
  <si>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</si>
  <si>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</si>
  <si>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</si>
  <si>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</si>
  <si>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</si>
  <si>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</si>
  <si>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</si>
  <si>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</si>
  <si>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</si>
  <si>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</si>
  <si>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</si>
  <si>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</si>
  <si>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</si>
  <si>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</si>
  <si>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</si>
  <si>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</si>
  <si>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</si>
  <si>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</si>
  <si>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</si>
  <si>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</si>
  <si>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</si>
  <si>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</si>
  <si>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</si>
  <si>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</si>
  <si>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</si>
  <si>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</si>
  <si>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</si>
  <si>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</si>
  <si>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</si>
  <si>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</si>
  <si>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</si>
  <si>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</si>
  <si>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</si>
  <si>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</si>
  <si>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</si>
  <si>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</si>
  <si>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</si>
  <si>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</si>
  <si>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</si>
  <si>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</si>
  <si>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</si>
  <si>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</si>
  <si>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</si>
  <si>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</si>
  <si>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</si>
  <si>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</si>
  <si>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</si>
  <si>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</si>
  <si>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</si>
  <si>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</si>
  <si>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</si>
  <si>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</si>
  <si>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</si>
  <si>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</si>
  <si>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</si>
  <si>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</si>
  <si>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</si>
  <si>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</si>
  <si>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</si>
  <si>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</si>
  <si>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</si>
  <si>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</si>
  <si>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</si>
  <si>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</si>
  <si>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</si>
  <si>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</si>
  <si>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</si>
  <si>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</si>
  <si>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</si>
  <si>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</si>
  <si>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</si>
  <si>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</si>
  <si>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</si>
  <si>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</si>
  <si>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</si>
  <si>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</si>
  <si>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</si>
  <si>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</si>
  <si>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</si>
  <si>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</si>
  <si>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</si>
  <si>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</si>
  <si>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</si>
  <si>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</si>
  <si>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</si>
  <si>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</si>
  <si>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</si>
  <si>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</si>
  <si>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</si>
  <si>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</si>
  <si>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</si>
  <si>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</si>
  <si>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</si>
  <si>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</si>
  <si>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</si>
  <si>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</si>
  <si>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</si>
  <si>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</si>
  <si>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</si>
  <si>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</si>
  <si>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</si>
  <si>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</si>
  <si>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</si>
  <si>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</si>
  <si>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</si>
  <si>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</si>
  <si>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</si>
  <si>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</si>
  <si>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</si>
  <si>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</si>
  <si>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</si>
  <si>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</si>
  <si>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</si>
  <si>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</si>
  <si>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</si>
  <si>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</si>
  <si>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</si>
  <si>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</si>
  <si>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</si>
  <si>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</si>
  <si>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</si>
  <si>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</si>
  <si>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</si>
  <si>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</si>
  <si>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</si>
  <si>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</si>
  <si>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</si>
  <si>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</si>
  <si>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</si>
  <si>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</si>
  <si>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</si>
  <si>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</si>
  <si>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</si>
  <si>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</si>
  <si>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</si>
  <si>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</si>
  <si>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</si>
  <si>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</si>
  <si>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</si>
  <si>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</si>
  <si>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</si>
  <si>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</si>
  <si>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</si>
  <si>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</si>
  <si>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</si>
  <si>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</si>
  <si>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</si>
  <si>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</si>
  <si>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</si>
  <si>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</si>
  <si>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</si>
  <si>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</si>
  <si>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</si>
  <si>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</si>
  <si>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</si>
  <si>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</si>
  <si>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</si>
  <si>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</si>
  <si>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</si>
  <si>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</si>
  <si>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</si>
  <si>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</si>
  <si>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</si>
  <si>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</si>
  <si>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</si>
  <si>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</si>
  <si>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</si>
  <si>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</si>
  <si>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</si>
  <si>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</si>
  <si>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</si>
  <si>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</si>
  <si>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</si>
  <si>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</si>
  <si>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</si>
  <si>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</si>
  <si>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</si>
  <si>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</si>
  <si>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</si>
  <si>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</si>
  <si>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</si>
  <si>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</si>
  <si>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</si>
  <si>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</si>
  <si>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</si>
  <si>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</si>
  <si>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</si>
  <si>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</si>
  <si>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</si>
  <si>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</si>
  <si>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</si>
  <si>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</si>
  <si>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</si>
  <si>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</si>
  <si>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</si>
  <si>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</si>
  <si>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</si>
  <si>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</si>
  <si>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</si>
  <si>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</si>
  <si>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</si>
  <si>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</si>
  <si>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</si>
  <si>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</si>
  <si>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</si>
  <si>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</si>
  <si>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</si>
  <si>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</si>
  <si>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</si>
  <si>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</si>
  <si>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</si>
  <si>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</si>
  <si>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</si>
  <si>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</si>
  <si>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</si>
  <si>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</si>
  <si>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</si>
  <si>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</si>
  <si>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</si>
  <si>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</si>
  <si>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</si>
  <si>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</si>
  <si>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</si>
  <si>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</si>
  <si>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</si>
  <si>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</si>
  <si>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</si>
  <si>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</si>
  <si>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</si>
  <si>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</si>
  <si>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</si>
  <si>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</si>
  <si>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</si>
  <si>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</si>
  <si>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</si>
  <si>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</si>
  <si>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</si>
  <si>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</si>
  <si>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</si>
  <si>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</si>
  <si>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</si>
  <si>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</si>
  <si>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</si>
  <si>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</si>
  <si>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</si>
  <si>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</si>
  <si>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</si>
  <si>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</si>
  <si>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</si>
  <si>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</si>
  <si>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</si>
  <si>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</si>
  <si>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</si>
  <si>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</si>
  <si>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</si>
  <si>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</si>
  <si>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</si>
  <si>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</si>
  <si>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</si>
  <si>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</si>
  <si>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</si>
  <si>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</si>
  <si>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</si>
  <si>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</si>
  <si>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</si>
  <si>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</si>
  <si>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</si>
  <si>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</si>
  <si>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</si>
  <si>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</si>
  <si>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</si>
  <si>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</si>
  <si>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</si>
  <si>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</si>
  <si>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</si>
  <si>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</si>
  <si>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</si>
  <si>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</si>
  <si>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</si>
  <si>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</si>
  <si>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</si>
  <si>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</si>
  <si>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</si>
  <si>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</si>
  <si>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</si>
  <si>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</si>
  <si>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</si>
  <si>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</si>
  <si>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</si>
  <si>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</si>
  <si>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</si>
  <si>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</si>
  <si>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</si>
  <si>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</si>
  <si>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</si>
  <si>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</si>
  <si>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</si>
  <si>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</si>
  <si>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</si>
  <si>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</si>
  <si>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</si>
  <si>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</si>
  <si>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</si>
  <si>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</si>
  <si>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</si>
  <si>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</si>
  <si>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</si>
  <si>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</si>
  <si>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</si>
  <si>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</si>
  <si>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</si>
  <si>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</si>
  <si>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</si>
  <si>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</si>
  <si>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</si>
  <si>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</si>
  <si>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</si>
  <si>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</si>
  <si>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</si>
  <si>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</si>
  <si>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</si>
  <si>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</si>
  <si>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</si>
  <si>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</si>
  <si>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</si>
  <si>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</si>
  <si>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</si>
  <si>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</si>
  <si>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</si>
  <si>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</si>
  <si>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</si>
  <si>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</si>
  <si>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</si>
  <si>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</si>
  <si>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</si>
  <si>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</si>
  <si>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</si>
  <si>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</si>
  <si>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</si>
  <si>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</si>
  <si>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</si>
  <si>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</si>
  <si>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</si>
  <si>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</si>
  <si>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</si>
  <si>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</si>
  <si>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</si>
  <si>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</si>
  <si>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</si>
  <si>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</si>
  <si>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</si>
  <si>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</si>
  <si>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</si>
  <si>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</si>
  <si>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</si>
  <si>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</si>
  <si>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</si>
  <si>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</si>
  <si>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</si>
  <si>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</si>
  <si>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</si>
  <si>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</si>
  <si>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</si>
  <si>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</si>
  <si>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</si>
  <si>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</si>
  <si>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</si>
  <si>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</si>
  <si>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</si>
  <si>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</si>
  <si>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</si>
  <si>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</si>
  <si>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</si>
  <si>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</si>
  <si>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</si>
  <si>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</si>
  <si>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</si>
  <si>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</si>
  <si>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</si>
  <si>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</si>
  <si>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</si>
  <si>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</si>
  <si>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</si>
  <si>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</si>
  <si>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</si>
  <si>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</si>
  <si>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</si>
  <si>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</si>
  <si>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</si>
  <si>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</si>
  <si>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</si>
  <si>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</si>
  <si>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</si>
  <si>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</si>
  <si>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</si>
  <si>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</si>
  <si>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</si>
  <si>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</si>
  <si>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</si>
  <si>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</si>
  <si>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</si>
  <si>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</si>
  <si>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</si>
  <si>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</si>
  <si>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</si>
  <si>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</si>
  <si>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</si>
  <si>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</si>
  <si>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</si>
  <si>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</si>
  <si>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</si>
  <si>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</si>
  <si>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</si>
  <si>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</si>
  <si>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</si>
  <si>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</si>
  <si>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</si>
  <si>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</si>
  <si>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</si>
  <si>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</si>
  <si>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</si>
  <si>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</si>
  <si>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</si>
  <si>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</si>
  <si>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</si>
  <si>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</si>
  <si>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</si>
  <si>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</si>
  <si>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</si>
  <si>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</si>
  <si>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</si>
  <si>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</si>
  <si>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</si>
  <si>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</si>
  <si>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</si>
  <si>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</si>
  <si>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</si>
  <si>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</si>
  <si>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</si>
  <si>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</si>
  <si>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</si>
  <si>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</si>
  <si>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</si>
  <si>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</si>
  <si>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</si>
  <si>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</si>
  <si>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</si>
  <si>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</si>
  <si>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</si>
  <si>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</si>
  <si>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</si>
  <si>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</si>
  <si>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</si>
  <si>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</si>
  <si>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</si>
  <si>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</si>
  <si>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</si>
  <si>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</si>
  <si>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</si>
  <si>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</si>
  <si>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</si>
  <si>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</si>
  <si>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</si>
  <si>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</si>
  <si>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</si>
  <si>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</si>
  <si>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</si>
  <si>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</si>
  <si>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</si>
  <si>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</si>
  <si>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</si>
  <si>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</si>
  <si>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</si>
  <si>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</si>
  <si>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</si>
  <si>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</si>
  <si>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</si>
  <si>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</si>
  <si>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</si>
  <si>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</si>
  <si>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</si>
  <si>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</si>
  <si>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</si>
  <si>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</si>
  <si>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</si>
  <si>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</si>
  <si>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</si>
  <si>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</si>
  <si>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</si>
  <si>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</si>
  <si>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</si>
  <si>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</si>
  <si>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</si>
  <si>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</si>
  <si>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</si>
  <si>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</si>
  <si>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</si>
  <si>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</si>
  <si>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</si>
  <si>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</si>
  <si>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</si>
  <si>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</si>
  <si>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</si>
  <si>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</si>
  <si>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</si>
  <si>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</si>
  <si>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</si>
  <si>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</si>
  <si>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</si>
  <si>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</si>
  <si>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</si>
  <si>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</si>
  <si>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</si>
  <si>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</si>
  <si>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</si>
  <si>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</si>
  <si>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</si>
  <si>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</si>
  <si>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</si>
  <si>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</si>
  <si>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</si>
  <si>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</si>
  <si>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</si>
  <si>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</si>
  <si>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</si>
  <si>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</si>
  <si>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</si>
  <si>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</si>
  <si>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</si>
  <si>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</si>
  <si>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</si>
  <si>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</si>
  <si>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</si>
  <si>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</si>
  <si>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</si>
  <si>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</si>
  <si>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</si>
  <si>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</si>
  <si>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</si>
  <si>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</si>
  <si>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</si>
  <si>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</si>
  <si>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</si>
  <si>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</si>
  <si>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</si>
  <si>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</si>
  <si>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</si>
  <si>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</si>
  <si>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</si>
  <si>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</si>
  <si>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</si>
  <si>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</si>
  <si>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</si>
  <si>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</si>
  <si>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</si>
  <si>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</si>
  <si>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</si>
  <si>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</si>
  <si>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</si>
  <si>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</si>
  <si>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</si>
  <si>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</si>
  <si>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</si>
  <si>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</si>
  <si>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</si>
  <si>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</si>
  <si>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</si>
  <si>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</si>
  <si>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</si>
  <si>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</si>
  <si>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</si>
  <si>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</si>
  <si>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</si>
  <si>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</si>
  <si>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</si>
  <si>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</si>
  <si>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</si>
  <si>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</si>
  <si>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</si>
  <si>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</si>
  <si>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</si>
  <si>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</si>
  <si>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</si>
  <si>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</si>
  <si>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</si>
  <si>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</si>
  <si>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</si>
  <si>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</si>
  <si>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</si>
  <si>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</si>
  <si>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</si>
  <si>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</si>
  <si>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</si>
  <si>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</si>
  <si>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</si>
  <si>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</si>
  <si>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</si>
  <si>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</si>
  <si>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</si>
  <si>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</si>
  <si>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</si>
  <si>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</si>
  <si>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</si>
  <si>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</si>
  <si>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</si>
  <si>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</si>
  <si>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</si>
  <si>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</si>
  <si>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</si>
  <si>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</si>
  <si>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</si>
  <si>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</si>
  <si>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</si>
  <si>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</si>
  <si>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</si>
  <si>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</si>
  <si>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</si>
  <si>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</si>
  <si>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</si>
  <si>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</si>
  <si>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</si>
  <si>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</si>
  <si>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</si>
  <si>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</si>
  <si>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</si>
  <si>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</si>
  <si>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</si>
  <si>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</si>
  <si>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</si>
  <si>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</si>
  <si>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</si>
  <si>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</si>
  <si>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</si>
  <si>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</si>
  <si>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</si>
  <si>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</si>
  <si>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</si>
  <si>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</si>
  <si>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</si>
  <si>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</si>
  <si>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</si>
  <si>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</si>
  <si>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</si>
  <si>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</si>
  <si>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</si>
  <si>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</si>
  <si>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</si>
  <si>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</si>
  <si>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</si>
  <si>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</si>
  <si>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</si>
  <si>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</si>
  <si>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</si>
  <si>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</si>
  <si>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</si>
  <si>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</si>
  <si>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</si>
  <si>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</si>
  <si>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</si>
  <si>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</si>
  <si>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</si>
  <si>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</si>
  <si>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</si>
  <si>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</si>
  <si>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</si>
  <si>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</si>
  <si>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</si>
  <si>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</si>
  <si>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</si>
  <si>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</si>
  <si>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</si>
  <si>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</si>
  <si>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</si>
  <si>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</si>
  <si>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</si>
  <si>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</si>
  <si>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</si>
  <si>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</si>
  <si>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</si>
  <si>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</si>
  <si>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</si>
  <si>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</si>
  <si>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</si>
  <si>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</si>
  <si>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</si>
  <si>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</si>
  <si>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</si>
  <si>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</si>
  <si>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</si>
  <si>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</si>
  <si>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</si>
  <si>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</si>
  <si>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</si>
  <si>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</si>
  <si>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</si>
  <si>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</si>
  <si>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</si>
  <si>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</si>
  <si>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</si>
  <si>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</si>
  <si>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</si>
  <si>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</si>
  <si>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</si>
  <si>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</si>
  <si>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</si>
  <si>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</si>
  <si>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</si>
  <si>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</si>
  <si>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</si>
  <si>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</si>
  <si>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</si>
  <si>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</si>
  <si>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</si>
  <si>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</si>
  <si>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</si>
  <si>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</si>
  <si>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</si>
  <si>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</si>
  <si>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</si>
  <si>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</si>
  <si>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</si>
  <si>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</si>
  <si>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</si>
  <si>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</si>
  <si>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</si>
  <si>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</si>
  <si>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</si>
  <si>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</si>
  <si>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</si>
  <si>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</si>
  <si>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</si>
  <si>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</si>
  <si>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</si>
  <si>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</si>
  <si>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</si>
  <si>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</si>
  <si>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</si>
  <si>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</si>
  <si>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</si>
  <si>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</si>
  <si>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</si>
  <si>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</si>
  <si>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</si>
  <si>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</si>
  <si>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</si>
  <si>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</si>
  <si>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</si>
  <si>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</si>
  <si>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</si>
  <si>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</si>
  <si>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</si>
  <si>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</si>
  <si>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</si>
  <si>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</si>
  <si>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</si>
  <si>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</si>
  <si>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</si>
  <si>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</si>
  <si>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</si>
  <si>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</si>
  <si>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</si>
  <si>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</si>
  <si>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</si>
  <si>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</si>
  <si>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</si>
  <si>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</si>
  <si>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</si>
  <si>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</si>
  <si>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</si>
  <si>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</si>
  <si>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</si>
  <si>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</si>
  <si>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</si>
  <si>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</si>
  <si>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</si>
  <si>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</si>
  <si>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</si>
  <si>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</si>
  <si>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</si>
  <si>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</si>
  <si>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</si>
  <si>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</si>
  <si>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</si>
  <si>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</si>
  <si>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</si>
  <si>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</si>
  <si>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</si>
  <si>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</si>
  <si>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</si>
  <si>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</si>
  <si>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</si>
  <si>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</si>
  <si>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</si>
  <si>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</si>
  <si>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</si>
  <si>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</si>
  <si>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</si>
  <si>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</si>
  <si>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</si>
  <si>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</si>
  <si>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</si>
  <si>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</si>
  <si>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</si>
  <si>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</si>
  <si>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</si>
  <si>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</si>
  <si>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</si>
  <si>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</si>
  <si>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</si>
  <si>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</si>
  <si>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</si>
  <si>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</si>
  <si>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</si>
  <si>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</si>
  <si>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</si>
  <si>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</si>
  <si>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</si>
  <si>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</si>
  <si>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</si>
  <si>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</si>
  <si>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</si>
  <si>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</si>
  <si>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</si>
  <si>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</si>
  <si>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</si>
  <si>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</si>
  <si>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</si>
  <si>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</si>
  <si>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</si>
  <si>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</si>
  <si>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</si>
  <si>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</si>
  <si>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</si>
  <si>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</si>
  <si>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</si>
  <si>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</si>
  <si>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</si>
  <si>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</si>
  <si>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</si>
  <si>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</si>
  <si>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</si>
  <si>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</si>
  <si>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</si>
  <si>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</si>
  <si>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</si>
  <si>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</si>
  <si>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</si>
  <si>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</si>
  <si>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</si>
  <si>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</si>
  <si>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</si>
  <si>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</si>
  <si>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</si>
  <si>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</si>
  <si>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</si>
  <si>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</si>
  <si>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</si>
  <si>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</si>
  <si>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</si>
  <si>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</si>
  <si>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</si>
  <si>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</si>
  <si>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</si>
  <si>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</si>
  <si>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</si>
  <si>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</si>
  <si>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</si>
  <si>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</si>
  <si>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</si>
  <si>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</si>
  <si>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</si>
  <si>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</si>
  <si>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</si>
  <si>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</si>
  <si>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</si>
  <si>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</si>
  <si>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</si>
  <si>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</si>
  <si>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</si>
  <si>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</si>
  <si>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</si>
  <si>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</si>
  <si>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</si>
  <si>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</si>
  <si>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</si>
  <si>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</si>
  <si>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</si>
  <si>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</si>
  <si>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</si>
  <si>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</si>
  <si>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</si>
  <si>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</si>
  <si>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</si>
  <si>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</si>
  <si>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</si>
  <si>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</si>
  <si>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</si>
  <si>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</si>
  <si>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</si>
  <si>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</si>
  <si>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</si>
  <si>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</si>
  <si>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</si>
  <si>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</si>
  <si>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</si>
  <si>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</si>
  <si>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</si>
  <si>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</si>
  <si>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</si>
  <si>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</si>
  <si>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</si>
  <si>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</si>
  <si>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</si>
  <si>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</si>
  <si>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</si>
  <si>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</si>
  <si>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</si>
  <si>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</si>
  <si>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</si>
  <si>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</si>
  <si>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</si>
  <si>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</si>
  <si>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</si>
  <si>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</si>
  <si>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</si>
  <si>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</si>
  <si>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</si>
  <si>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</si>
  <si>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</si>
  <si>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</si>
  <si>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</si>
  <si>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</si>
  <si>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</si>
  <si>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</si>
  <si>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</si>
  <si>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</si>
  <si>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</si>
  <si>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</si>
  <si>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</si>
  <si>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</si>
  <si>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</si>
  <si>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</si>
  <si>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</si>
  <si>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</si>
  <si>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</si>
  <si>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</si>
  <si>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</si>
  <si>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</si>
  <si>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</si>
  <si>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</si>
  <si>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</si>
  <si>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</si>
  <si>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</si>
  <si>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</si>
  <si>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</si>
  <si>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</si>
  <si>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</si>
  <si>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</si>
  <si>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</si>
  <si>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</si>
  <si>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</si>
  <si>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</si>
  <si>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</si>
  <si>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</si>
  <si>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</si>
  <si>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</si>
  <si>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</si>
  <si>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</si>
  <si>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</si>
  <si>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</si>
  <si>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</si>
  <si>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</si>
  <si>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</si>
  <si>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</si>
  <si>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</si>
  <si>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</si>
  <si>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</si>
  <si>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</si>
  <si>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</si>
  <si>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</si>
  <si>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</si>
  <si>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</si>
  <si>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</si>
  <si>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</si>
  <si>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</si>
  <si>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</si>
  <si>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</si>
  <si>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</si>
  <si>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</si>
  <si>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</si>
  <si>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</si>
  <si>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</si>
  <si>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</si>
  <si>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</si>
  <si>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</si>
  <si>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</si>
  <si>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</si>
  <si>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</si>
  <si>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</si>
  <si>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</si>
  <si>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</si>
  <si>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</si>
  <si>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</si>
  <si>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</si>
  <si>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</si>
  <si>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</si>
  <si>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</si>
  <si>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</si>
  <si>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</si>
  <si>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</si>
  <si>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</si>
  <si>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</si>
  <si>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</si>
  <si>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</si>
  <si>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</si>
  <si>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</si>
  <si>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</si>
  <si>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</si>
  <si>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</si>
  <si>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</si>
  <si>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</si>
  <si>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</si>
  <si>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</si>
  <si>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</si>
  <si>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</si>
  <si>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</si>
  <si>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</si>
  <si>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</si>
  <si>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</si>
  <si>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</si>
  <si>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</si>
  <si>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</si>
  <si>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</si>
  <si>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</si>
  <si>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</si>
  <si>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</si>
  <si>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</si>
  <si>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</si>
  <si>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</si>
  <si>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</si>
  <si>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</si>
  <si>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</si>
  <si>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</si>
  <si>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</si>
  <si>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</si>
  <si>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</si>
  <si>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</si>
  <si>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</si>
  <si>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</si>
  <si>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</si>
  <si>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</si>
  <si>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</si>
  <si>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</si>
  <si>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</si>
  <si>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</si>
  <si>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</si>
  <si>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</si>
  <si>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</si>
  <si>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</si>
  <si>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</si>
  <si>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</si>
  <si>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</si>
  <si>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</si>
  <si>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</si>
  <si>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</si>
  <si>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</si>
  <si>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</si>
  <si>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</si>
  <si>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</si>
  <si>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</si>
  <si>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</si>
  <si>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</si>
  <si>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</si>
  <si>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</si>
  <si>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</si>
  <si>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</si>
  <si>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</si>
  <si>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</si>
  <si>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</si>
  <si>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</si>
  <si>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</si>
  <si>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</si>
  <si>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</si>
  <si>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</si>
  <si>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</si>
  <si>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</si>
  <si>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</si>
  <si>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</si>
  <si>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</si>
  <si>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</si>
  <si>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</si>
  <si>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</si>
  <si>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</si>
  <si>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</si>
  <si>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</si>
  <si>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</si>
  <si>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</si>
  <si>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</si>
  <si>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</si>
  <si>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</si>
  <si>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</si>
  <si>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</si>
  <si>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</si>
  <si>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</si>
  <si>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</si>
  <si>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</si>
  <si>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</si>
  <si>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</si>
  <si>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</si>
  <si>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</si>
  <si>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</si>
  <si>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</si>
  <si>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</si>
  <si>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</si>
  <si>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</si>
  <si>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</si>
  <si>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</si>
  <si>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</si>
  <si>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</si>
  <si>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</si>
  <si>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</si>
  <si>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</si>
  <si>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</si>
  <si>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</si>
  <si>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</si>
  <si>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</si>
  <si>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</si>
  <si>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</si>
  <si>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</si>
  <si>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</si>
  <si>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</si>
  <si>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</si>
  <si>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</si>
  <si>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</si>
  <si>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</si>
  <si>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</si>
  <si>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</si>
  <si>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</si>
  <si>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</si>
  <si>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</si>
  <si>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</si>
  <si>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</si>
  <si>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</si>
  <si>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</si>
  <si>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</si>
  <si>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</si>
  <si>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</si>
  <si>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</si>
  <si>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</si>
  <si>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</si>
  <si>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</si>
  <si>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</si>
  <si>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</si>
  <si>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</si>
  <si>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</si>
  <si>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</si>
  <si>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</si>
  <si>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</si>
  <si>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</si>
  <si>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</si>
  <si>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</si>
  <si>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</si>
  <si>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</si>
  <si>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</si>
  <si>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</si>
  <si>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</si>
  <si>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</si>
  <si>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</si>
  <si>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</si>
  <si>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</si>
  <si>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</si>
  <si>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</si>
  <si>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</si>
  <si>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</si>
  <si>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</si>
  <si>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</si>
  <si>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</si>
  <si>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</si>
  <si>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</si>
  <si>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</si>
  <si>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</si>
  <si>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</si>
  <si>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</si>
  <si>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</si>
  <si>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</si>
  <si>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</si>
  <si>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</si>
  <si>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</si>
  <si>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</si>
  <si>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</si>
  <si>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</si>
  <si>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</si>
  <si>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</si>
  <si>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</si>
  <si>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</si>
  <si>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</si>
  <si>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</si>
  <si>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</si>
  <si>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</si>
  <si>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</si>
  <si>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</si>
  <si>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</si>
  <si>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</si>
  <si>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</si>
  <si>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</si>
  <si>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</si>
  <si>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</si>
  <si>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</si>
  <si>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</si>
  <si>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</si>
  <si>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</si>
  <si>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</si>
  <si>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</si>
  <si>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</si>
  <si>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</si>
  <si>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</si>
  <si>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</si>
  <si>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</si>
  <si>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</si>
  <si>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</si>
  <si>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</si>
  <si>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</si>
  <si>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</si>
  <si>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</si>
  <si>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</si>
  <si>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</si>
  <si>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</si>
  <si>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</si>
  <si>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</si>
  <si>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</si>
  <si>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</si>
  <si>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</si>
  <si>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</si>
  <si>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</si>
  <si>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</si>
  <si>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</si>
  <si>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</si>
  <si>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</si>
  <si>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</si>
  <si>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</si>
  <si>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</si>
  <si>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</si>
  <si>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</si>
  <si>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</si>
  <si>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</si>
  <si>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</si>
  <si>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</si>
  <si>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</si>
  <si>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</si>
  <si>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</si>
  <si>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</si>
  <si>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</si>
  <si>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</si>
  <si>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</si>
  <si>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</si>
  <si>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</si>
  <si>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</si>
  <si>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</si>
  <si>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</si>
  <si>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</si>
  <si>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</si>
  <si>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</si>
  <si>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</si>
  <si>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</si>
  <si>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</si>
  <si>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</si>
  <si>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</si>
  <si>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</si>
  <si>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</si>
  <si>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</si>
  <si>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</si>
  <si>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</si>
  <si>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</si>
  <si>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</si>
  <si>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</si>
  <si>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</si>
  <si>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</si>
  <si>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</si>
  <si>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</si>
  <si>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</si>
  <si>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</si>
  <si>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</si>
  <si>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</si>
  <si>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</si>
  <si>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</si>
  <si>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</si>
  <si>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</si>
  <si>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</si>
  <si>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</si>
  <si>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</si>
  <si>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</si>
  <si>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</si>
  <si>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</si>
  <si>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</si>
  <si>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</si>
  <si>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</si>
  <si>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</si>
  <si>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</si>
  <si>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</si>
  <si>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</si>
  <si>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</si>
  <si>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</si>
  <si>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</si>
  <si>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</si>
  <si>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</si>
  <si>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</si>
  <si>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</si>
  <si>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</si>
  <si>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</si>
  <si>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</si>
  <si>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</si>
  <si>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</si>
  <si>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</si>
  <si>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</si>
  <si>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</si>
  <si>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</si>
  <si>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</si>
  <si>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</si>
  <si>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</si>
  <si>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</si>
  <si>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</si>
  <si>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</si>
  <si>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</si>
  <si>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</si>
  <si>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</si>
  <si>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</si>
  <si>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</si>
  <si>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</si>
  <si>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</si>
  <si>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</si>
  <si>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</si>
  <si>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</si>
  <si>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</si>
  <si>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</si>
  <si>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</si>
  <si>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</si>
  <si>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</si>
  <si>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</si>
  <si>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</si>
  <si>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</si>
  <si>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</si>
  <si>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</si>
  <si>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</si>
  <si>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</si>
  <si>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</si>
  <si>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</si>
  <si>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</si>
  <si>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</si>
  <si>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</si>
  <si>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</si>
  <si>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</si>
  <si>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</si>
  <si>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</si>
  <si>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</si>
  <si>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</si>
  <si>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</si>
  <si>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</si>
  <si>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</si>
  <si>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</si>
  <si>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</si>
  <si>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</si>
  <si>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</si>
  <si>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</si>
  <si>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</si>
  <si>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</si>
  <si>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</si>
  <si>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</si>
  <si>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</si>
  <si>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</si>
  <si>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</si>
  <si>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</si>
  <si>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</si>
  <si>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</si>
  <si>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</si>
  <si>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</si>
  <si>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</si>
  <si>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</si>
  <si>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</si>
  <si>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</si>
  <si>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</si>
  <si>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</si>
  <si>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</si>
  <si>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</si>
  <si>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</si>
  <si>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</si>
  <si>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</si>
  <si>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</si>
  <si>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</si>
  <si>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</si>
  <si>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</si>
  <si>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</si>
  <si>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</si>
  <si>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</si>
  <si>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</si>
  <si>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</si>
  <si>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</si>
  <si>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</si>
  <si>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</si>
  <si>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</si>
  <si>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</si>
  <si>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</si>
  <si>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</si>
  <si>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</si>
  <si>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</si>
  <si>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</si>
  <si>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</si>
  <si>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</si>
  <si>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</si>
  <si>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</si>
  <si>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</si>
  <si>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</si>
  <si>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</si>
  <si>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</si>
  <si>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</si>
  <si>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</si>
  <si>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</si>
  <si>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</si>
  <si>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</si>
  <si>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</si>
  <si>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</si>
  <si>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</si>
  <si>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</si>
  <si>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</si>
  <si>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</si>
  <si>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</si>
  <si>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</si>
  <si>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</si>
  <si>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</si>
  <si>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</si>
  <si>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</si>
  <si>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</si>
  <si>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</si>
  <si>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</si>
  <si>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</si>
  <si>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</si>
  <si>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</si>
  <si>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</si>
  <si>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</si>
  <si>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</si>
  <si>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</si>
  <si>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</si>
  <si>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</si>
  <si>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</si>
  <si>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</si>
  <si>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</si>
  <si>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</si>
  <si>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</si>
  <si>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</si>
  <si>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</si>
  <si>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</si>
  <si>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</si>
  <si>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</si>
  <si>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</si>
  <si>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</si>
  <si>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</si>
  <si>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</si>
  <si>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</si>
  <si>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</si>
  <si>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</si>
  <si>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</si>
  <si>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</si>
  <si>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</si>
  <si>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</si>
  <si>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</si>
  <si>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</si>
  <si>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</si>
  <si>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</si>
  <si>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</si>
  <si>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</si>
  <si>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</si>
  <si>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</si>
  <si>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</si>
  <si>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</si>
  <si>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</si>
  <si>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</si>
  <si>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</si>
  <si>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</si>
  <si>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</si>
  <si>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</si>
  <si>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</si>
  <si>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</si>
  <si>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</si>
  <si>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</si>
  <si>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</si>
  <si>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</si>
  <si>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</si>
  <si>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</si>
  <si>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</si>
  <si>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</si>
  <si>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</si>
  <si>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</si>
  <si>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</si>
  <si>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</si>
  <si>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</si>
  <si>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</si>
  <si>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</si>
  <si>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</si>
  <si>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</si>
  <si>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</si>
  <si>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</si>
  <si>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</si>
  <si>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</si>
  <si>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</si>
  <si>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</si>
  <si>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</si>
  <si>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</si>
  <si>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</si>
  <si>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</si>
  <si>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</si>
  <si>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</si>
  <si>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</si>
  <si>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</si>
  <si>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</si>
  <si>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</si>
  <si>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</si>
  <si>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</si>
  <si>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</si>
  <si>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</si>
  <si>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</si>
  <si>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</si>
  <si>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</si>
  <si>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</si>
  <si>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</si>
  <si>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</si>
  <si>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</si>
  <si>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</si>
  <si>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</si>
  <si>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</si>
  <si>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</si>
  <si>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</si>
  <si>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</si>
  <si>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</si>
  <si>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</si>
  <si>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</si>
  <si>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</si>
  <si>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</si>
  <si>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</si>
  <si>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</si>
  <si>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</si>
  <si>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</si>
  <si>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</si>
  <si>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</si>
  <si>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</si>
  <si>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</si>
  <si>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</si>
  <si>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</si>
  <si>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</si>
  <si>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</si>
  <si>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</si>
  <si>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</si>
  <si>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</si>
  <si>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</si>
  <si>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</si>
  <si>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</si>
  <si>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</si>
  <si>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</si>
  <si>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</si>
  <si>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</si>
  <si>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</si>
  <si>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</si>
  <si>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</si>
  <si>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</si>
  <si>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</si>
  <si>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</si>
  <si>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</si>
  <si>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</si>
  <si>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</si>
  <si>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</si>
  <si>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</si>
  <si>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</si>
  <si>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</si>
  <si>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</si>
  <si>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</si>
  <si>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</si>
  <si>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</si>
  <si>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</si>
  <si>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</si>
  <si>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</si>
  <si>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</si>
  <si>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</si>
  <si>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</si>
  <si>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</si>
  <si>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</si>
  <si>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</si>
  <si>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</si>
  <si>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</si>
  <si>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</si>
  <si>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</si>
  <si>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</si>
  <si>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</si>
  <si>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</si>
  <si>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</si>
  <si>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</si>
  <si>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</si>
  <si>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</si>
  <si>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</si>
  <si>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</si>
  <si>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</si>
  <si>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</si>
  <si>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</si>
  <si>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</si>
  <si>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</si>
  <si>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</si>
  <si>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</si>
  <si>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</si>
  <si>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</si>
  <si>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</si>
  <si>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</si>
  <si>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</si>
  <si>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</si>
  <si>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</si>
  <si>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</si>
  <si>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</si>
  <si>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</si>
  <si>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</si>
  <si>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</si>
  <si>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</si>
  <si>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</si>
  <si>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</si>
  <si>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</si>
  <si>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</si>
  <si>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</si>
  <si>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</si>
  <si>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</si>
  <si>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</si>
  <si>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</si>
  <si>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</si>
  <si>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</si>
  <si>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</si>
  <si>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</si>
  <si>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</si>
  <si>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</si>
  <si>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</si>
  <si>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</si>
  <si>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</si>
  <si>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</si>
  <si>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</si>
  <si>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</si>
  <si>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</si>
  <si>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</si>
  <si>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</si>
  <si>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</si>
  <si>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</si>
  <si>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</si>
  <si>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</si>
  <si>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</si>
  <si>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</si>
  <si>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</si>
  <si>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</si>
  <si>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</si>
  <si>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</si>
  <si>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</si>
  <si>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</si>
  <si>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</si>
  <si>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</si>
  <si>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</si>
  <si>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</si>
  <si>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</si>
  <si>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</si>
  <si>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</si>
  <si>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</si>
  <si>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</si>
  <si>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</si>
  <si>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</si>
  <si>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</si>
  <si>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</si>
  <si>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</si>
  <si>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</si>
  <si>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</si>
  <si>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</si>
  <si>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</si>
  <si>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</si>
  <si>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</si>
  <si>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</si>
  <si>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</si>
  <si>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</si>
  <si>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</si>
  <si>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</si>
  <si>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</si>
  <si>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</si>
  <si>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</si>
  <si>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</si>
  <si>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</si>
  <si>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</si>
  <si>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</si>
  <si>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</si>
  <si>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</si>
  <si>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</si>
  <si>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</si>
  <si>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</si>
  <si>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</si>
  <si>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</si>
  <si>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</si>
  <si>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</si>
  <si>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</si>
  <si>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</si>
  <si>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</si>
  <si>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</si>
  <si>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</si>
  <si>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</si>
  <si>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</si>
  <si>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</si>
  <si>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</si>
  <si>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</si>
  <si>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</si>
  <si>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</si>
  <si>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</si>
  <si>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</si>
  <si>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</si>
  <si>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</si>
  <si>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</si>
  <si>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</si>
  <si>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</si>
  <si>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</si>
  <si>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</si>
  <si>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</si>
  <si>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</si>
  <si>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</si>
  <si>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</si>
  <si>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</si>
  <si>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</si>
  <si>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</si>
  <si>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</si>
  <si>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</si>
  <si>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</si>
  <si>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</si>
  <si>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</si>
  <si>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</si>
  <si>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</si>
  <si>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</si>
  <si>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</si>
  <si>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</si>
  <si>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</si>
  <si>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</si>
  <si>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</si>
  <si>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</si>
  <si>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</si>
  <si>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</si>
  <si>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</si>
  <si>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</si>
  <si>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</si>
  <si>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</si>
  <si>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</si>
  <si>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</si>
  <si>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</si>
  <si>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</si>
  <si>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</si>
  <si>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</si>
  <si>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</si>
  <si>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</si>
  <si>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</si>
  <si>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</si>
  <si>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</si>
  <si>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</si>
  <si>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</si>
  <si>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</si>
  <si>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</si>
  <si>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</si>
  <si>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</si>
  <si>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</si>
  <si>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</si>
  <si>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</si>
  <si>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</si>
  <si>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</si>
  <si>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</si>
  <si>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</si>
  <si>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</si>
  <si>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</si>
  <si>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</si>
  <si>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</si>
  <si>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</si>
  <si>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</si>
  <si>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</si>
  <si>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</si>
  <si>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</si>
  <si>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</si>
  <si>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</si>
  <si>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</si>
  <si>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</si>
  <si>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</si>
  <si>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</si>
  <si>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</si>
  <si>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</si>
  <si>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</si>
  <si>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</si>
  <si>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</si>
  <si>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</si>
  <si>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</si>
  <si>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</si>
  <si>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</si>
  <si>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</si>
  <si>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</si>
  <si>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</si>
  <si>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</si>
  <si>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</si>
  <si>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</si>
  <si>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</si>
  <si>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</si>
  <si>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</si>
  <si>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</si>
  <si>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</si>
  <si>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</si>
  <si>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</si>
  <si>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</si>
  <si>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</si>
  <si>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</si>
  <si>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</si>
  <si>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</si>
  <si>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</si>
  <si>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</si>
  <si>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</si>
  <si>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</si>
  <si>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</si>
  <si>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</si>
  <si>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</si>
  <si>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</si>
  <si>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</si>
  <si>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</si>
  <si>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</si>
  <si>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</si>
  <si>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</si>
  <si>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</si>
  <si>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</si>
  <si>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</si>
  <si>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</si>
  <si>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</si>
  <si>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</si>
  <si>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</si>
  <si>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</si>
  <si>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</si>
  <si>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</si>
  <si>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</si>
  <si>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</si>
  <si>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</si>
  <si>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</si>
  <si>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</si>
  <si>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</si>
  <si>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</si>
  <si>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</si>
  <si>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</si>
  <si>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</si>
  <si>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</si>
  <si>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</si>
  <si>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</si>
  <si>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</si>
  <si>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</si>
  <si>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</si>
  <si>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</si>
  <si>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</si>
  <si>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</si>
  <si>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</si>
  <si>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</si>
  <si>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</si>
  <si>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</si>
  <si>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</si>
  <si>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</si>
  <si>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</si>
  <si>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</si>
  <si>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</si>
  <si>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</si>
  <si>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</si>
  <si>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</si>
  <si>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</si>
  <si>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</si>
  <si>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</si>
  <si>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</si>
  <si>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</si>
  <si>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</si>
  <si>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</si>
  <si>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</si>
  <si>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</si>
  <si>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</si>
  <si>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</si>
  <si>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</si>
  <si>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</si>
  <si>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</si>
  <si>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</si>
  <si>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</si>
  <si>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</si>
  <si>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</si>
  <si>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</si>
  <si>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</si>
  <si>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</si>
  <si>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</si>
  <si>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</si>
  <si>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</si>
  <si>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</si>
  <si>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</si>
  <si>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</si>
  <si>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</si>
  <si>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</si>
  <si>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</si>
  <si>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</si>
  <si>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</si>
  <si>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</si>
  <si>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</si>
  <si>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</si>
  <si>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</si>
  <si>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</si>
  <si>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</si>
  <si>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</si>
  <si>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</si>
  <si>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</si>
  <si>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</si>
  <si>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</si>
  <si>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</si>
  <si>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</si>
  <si>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</si>
  <si>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</si>
  <si>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</si>
  <si>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</si>
  <si>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</si>
  <si>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</si>
  <si>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</si>
  <si>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</si>
  <si>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</si>
  <si>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</si>
  <si>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</si>
  <si>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</si>
  <si>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</si>
  <si>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</si>
  <si>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</si>
  <si>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</si>
  <si>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</si>
  <si>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</si>
  <si>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</si>
  <si>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</si>
  <si>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</si>
  <si>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</si>
  <si>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</si>
  <si>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</si>
  <si>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</si>
  <si>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</si>
  <si>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</si>
  <si>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</si>
  <si>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</si>
  <si>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</si>
  <si>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</si>
  <si>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</si>
  <si>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</si>
  <si>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</si>
  <si>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</si>
  <si>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</si>
  <si>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</si>
  <si>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</si>
  <si>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</si>
  <si>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</si>
  <si>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</si>
  <si>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</si>
  <si>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</si>
  <si>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</si>
  <si>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</si>
  <si>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</si>
  <si>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</si>
  <si>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</si>
  <si>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</si>
  <si>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</si>
  <si>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</si>
  <si>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</si>
  <si>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</si>
  <si>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</si>
  <si>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</si>
  <si>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</si>
  <si>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</si>
  <si>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</si>
  <si>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</si>
  <si>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</si>
  <si>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</si>
  <si>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</si>
  <si>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</si>
  <si>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</si>
  <si>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</si>
  <si>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</si>
  <si>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</si>
  <si>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</si>
  <si>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</si>
  <si>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</si>
  <si>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</si>
  <si>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</si>
  <si>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</si>
  <si>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</si>
  <si>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</si>
  <si>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</si>
  <si>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</si>
  <si>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</si>
  <si>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</si>
  <si>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</si>
  <si>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</si>
  <si>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</si>
  <si>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</si>
  <si>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</si>
  <si>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</si>
  <si>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</si>
  <si>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</si>
  <si>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</si>
  <si>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</si>
  <si>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</si>
  <si>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</si>
  <si>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</si>
  <si>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</si>
  <si>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</si>
  <si>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</si>
  <si>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</si>
  <si>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</si>
  <si>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</si>
  <si>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</si>
  <si>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</si>
  <si>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</si>
  <si>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</si>
  <si>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</si>
  <si>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</si>
  <si>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</si>
  <si>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</si>
  <si>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</si>
  <si>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</si>
  <si>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</si>
  <si>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</si>
  <si>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</si>
  <si>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</si>
  <si>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</si>
  <si>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</si>
  <si>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</si>
  <si>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</si>
  <si>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</si>
  <si>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</si>
  <si>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</si>
  <si>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</si>
  <si>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</si>
  <si>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</si>
  <si>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</si>
  <si>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</si>
  <si>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</si>
  <si>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</si>
  <si>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</si>
  <si>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</si>
  <si>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</si>
  <si>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</si>
  <si>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</si>
  <si>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</si>
  <si>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</si>
  <si>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</si>
  <si>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</si>
  <si>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</si>
  <si>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</si>
  <si>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</si>
  <si>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</si>
  <si>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</si>
  <si>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</si>
  <si>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</si>
  <si>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</si>
  <si>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</si>
  <si>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</si>
  <si>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</si>
  <si>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</si>
  <si>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</si>
  <si>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</si>
  <si>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</si>
  <si>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</si>
  <si>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</si>
  <si>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</si>
  <si>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</si>
  <si>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</si>
  <si>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</si>
  <si>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</si>
  <si>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</si>
  <si>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</si>
  <si>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</si>
  <si>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</si>
  <si>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</si>
  <si>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</si>
  <si>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</si>
  <si>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</si>
  <si>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</si>
  <si>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</si>
  <si>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</si>
  <si>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</si>
  <si>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</si>
  <si>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</si>
  <si>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</si>
  <si>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</si>
  <si>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</si>
  <si>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</si>
  <si>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</si>
  <si>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</si>
  <si>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</si>
  <si>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</si>
  <si>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</si>
  <si>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</si>
  <si>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</si>
  <si>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</si>
  <si>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</si>
  <si>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</si>
  <si>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</si>
  <si>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</si>
  <si>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</si>
  <si>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</si>
  <si>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</si>
  <si>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</si>
  <si>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</si>
  <si>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</si>
  <si>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</si>
  <si>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</si>
  <si>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</si>
  <si>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</si>
  <si>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</si>
  <si>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</si>
  <si>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</si>
  <si>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</si>
  <si>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</si>
  <si>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</si>
  <si>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</si>
  <si>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</si>
  <si>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</si>
  <si>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</si>
  <si>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</si>
  <si>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</si>
  <si>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</si>
  <si>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</si>
  <si>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</si>
  <si>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</si>
  <si>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</si>
  <si>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</si>
  <si>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</si>
  <si>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</si>
  <si>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</si>
  <si>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</si>
  <si>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</si>
  <si>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</si>
  <si>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</si>
  <si>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</si>
  <si>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</si>
  <si>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</si>
  <si>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</si>
  <si>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</si>
  <si>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</si>
  <si>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</si>
  <si>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</si>
  <si>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</si>
  <si>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</si>
  <si>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</si>
  <si>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</si>
  <si>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</si>
  <si>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</si>
  <si>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</si>
  <si>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</si>
  <si>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</si>
  <si>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</si>
  <si>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</si>
  <si>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</si>
  <si>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</si>
  <si>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</si>
  <si>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</si>
  <si>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</si>
  <si>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</si>
  <si>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</si>
  <si>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</si>
  <si>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</si>
  <si>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</si>
  <si>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</si>
  <si>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</si>
  <si>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</si>
  <si>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</si>
  <si>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</si>
  <si>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</si>
  <si>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</si>
  <si>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</si>
  <si>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</si>
  <si>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</si>
  <si>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</si>
  <si>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</si>
  <si>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</si>
  <si>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</si>
  <si>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</si>
  <si>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</si>
  <si>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</si>
  <si>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</si>
  <si>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</si>
  <si>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</si>
  <si>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</si>
  <si>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</si>
  <si>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</si>
  <si>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</si>
  <si>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</si>
  <si>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</si>
  <si>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</si>
  <si>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</si>
  <si>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</si>
  <si>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</si>
  <si>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</si>
  <si>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</si>
  <si>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</si>
  <si>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</si>
  <si>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</si>
  <si>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</si>
  <si>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</si>
  <si>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</si>
  <si>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</si>
  <si>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</si>
  <si>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</si>
  <si>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</si>
  <si>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</si>
  <si>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</si>
  <si>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</si>
  <si>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</si>
  <si>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</si>
  <si>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</si>
  <si>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</si>
  <si>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</si>
  <si>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</si>
  <si>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</si>
  <si>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</si>
  <si>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</si>
  <si>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</si>
  <si>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</si>
  <si>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</si>
  <si>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</si>
  <si>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</si>
  <si>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</si>
  <si>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</si>
  <si>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</si>
  <si>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</si>
  <si>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</si>
  <si>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</si>
  <si>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</si>
  <si>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</si>
  <si>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</si>
  <si>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</si>
  <si>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</si>
  <si>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</si>
  <si>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</si>
  <si>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</si>
  <si>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</si>
  <si>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</si>
  <si>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</si>
  <si>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</si>
  <si>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</si>
  <si>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</si>
  <si>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</si>
  <si>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</si>
  <si>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</si>
  <si>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</si>
  <si>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</si>
  <si>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</si>
  <si>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</si>
  <si>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</si>
  <si>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</si>
  <si>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</si>
  <si>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</si>
  <si>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</si>
  <si>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</si>
  <si>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</si>
  <si>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</si>
  <si>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</si>
  <si>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</si>
  <si>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</si>
  <si>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</si>
  <si>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</si>
  <si>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</si>
  <si>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</si>
  <si>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</si>
  <si>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</si>
  <si>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</si>
  <si>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</si>
  <si>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</si>
  <si>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</si>
  <si>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</si>
  <si>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</si>
  <si>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</si>
  <si>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</si>
  <si>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</si>
  <si>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</si>
  <si>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</si>
  <si>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</si>
  <si>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</si>
  <si>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</si>
  <si>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</si>
  <si>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</si>
  <si>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</si>
  <si>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</si>
  <si>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</si>
  <si>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</si>
  <si>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</si>
  <si>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</si>
  <si>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</si>
  <si>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</si>
  <si>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</si>
  <si>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</si>
  <si>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</si>
  <si>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</si>
  <si>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</si>
  <si>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</si>
  <si>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</si>
  <si>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</si>
  <si>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</si>
  <si>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</si>
  <si>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</si>
  <si>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</si>
  <si>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</si>
  <si>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</si>
  <si>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</si>
  <si>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</si>
  <si>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</si>
  <si>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</si>
  <si>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</si>
  <si>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</si>
  <si>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</si>
  <si>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</si>
  <si>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</si>
  <si>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</si>
  <si>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</si>
  <si>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</si>
  <si>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</si>
  <si>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</si>
  <si>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</si>
  <si>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</si>
  <si>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</si>
  <si>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</si>
  <si>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</si>
  <si>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</si>
  <si>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</si>
  <si>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</si>
  <si>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</si>
  <si>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</si>
  <si>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</si>
  <si>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</si>
  <si>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</si>
  <si>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</si>
  <si>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</si>
  <si>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</si>
  <si>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</si>
  <si>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</si>
  <si>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</si>
  <si>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</si>
  <si>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</si>
  <si>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</si>
  <si>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</si>
  <si>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</si>
  <si>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</si>
  <si>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</si>
  <si>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</si>
  <si>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</si>
  <si>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</si>
  <si>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</si>
  <si>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</si>
  <si>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</si>
  <si>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</si>
  <si>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</si>
  <si>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</si>
  <si>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</si>
  <si>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</si>
  <si>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</si>
  <si>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</si>
  <si>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</si>
  <si>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</si>
  <si>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</si>
  <si>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</si>
  <si>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</si>
  <si>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</si>
  <si>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</si>
  <si>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</si>
  <si>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</si>
  <si>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</si>
  <si>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</si>
  <si>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</si>
  <si>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</si>
  <si>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</si>
  <si>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</si>
  <si>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</si>
  <si>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</si>
  <si>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</si>
  <si>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</si>
  <si>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</si>
  <si>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</si>
  <si>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</si>
  <si>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</si>
  <si>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</si>
  <si>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</si>
  <si>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</si>
  <si>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</si>
  <si>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</si>
  <si>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</si>
  <si>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</si>
  <si>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</si>
  <si>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</si>
  <si>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</si>
  <si>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</si>
  <si>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</si>
  <si>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</si>
  <si>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</si>
  <si>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</si>
  <si>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</si>
  <si>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</si>
  <si>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</si>
  <si>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</si>
  <si>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</si>
  <si>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</si>
  <si>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</si>
  <si>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</si>
  <si>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</si>
  <si>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</si>
  <si>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</si>
  <si>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</si>
  <si>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</si>
  <si>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</si>
  <si>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</si>
  <si>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</si>
  <si>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</si>
  <si>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</si>
  <si>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</si>
  <si>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</si>
  <si>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</si>
  <si>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</si>
  <si>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</si>
  <si>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</si>
  <si>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</si>
  <si>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</si>
  <si>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</si>
  <si>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</si>
  <si>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</si>
  <si>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</si>
  <si>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</si>
  <si>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</si>
  <si>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</si>
  <si>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</si>
  <si>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</si>
  <si>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</si>
  <si>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</si>
  <si>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</si>
  <si>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</si>
  <si>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</si>
  <si>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</si>
  <si>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</si>
  <si>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</si>
  <si>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</si>
  <si>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</si>
  <si>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</si>
  <si>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</si>
  <si>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</si>
  <si>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</si>
  <si>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</si>
  <si>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</si>
  <si>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</si>
  <si>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</si>
  <si>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</si>
  <si>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</si>
  <si>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</si>
  <si>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</si>
  <si>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</si>
  <si>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</si>
  <si>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</si>
  <si>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</si>
  <si>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</si>
  <si>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</si>
  <si>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</si>
  <si>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</si>
  <si>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</si>
  <si>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</si>
  <si>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</si>
  <si>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</si>
  <si>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</si>
  <si>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</si>
  <si>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</si>
  <si>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</si>
  <si>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</si>
  <si>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</si>
  <si>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</si>
  <si>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</si>
  <si>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</si>
  <si>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</si>
  <si>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</si>
  <si>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</si>
  <si>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</si>
  <si>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</si>
  <si>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</si>
  <si>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</si>
  <si>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</si>
  <si>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</si>
  <si>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</si>
  <si>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</si>
  <si>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</si>
  <si>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</si>
  <si>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</si>
  <si>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</si>
  <si>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</si>
  <si>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</si>
  <si>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</si>
  <si>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</si>
  <si>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</si>
  <si>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</si>
  <si>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</si>
  <si>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</si>
  <si>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</si>
  <si>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</si>
  <si>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</si>
  <si>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</si>
  <si>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</si>
  <si>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</si>
  <si>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</si>
  <si>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</si>
  <si>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</si>
  <si>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</si>
  <si>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</si>
  <si>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</si>
  <si>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</si>
  <si>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</si>
  <si>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</si>
  <si>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</si>
  <si>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</si>
  <si>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</si>
  <si>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</si>
  <si>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</si>
  <si>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</si>
  <si>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</si>
  <si>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</si>
  <si>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</si>
  <si>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</si>
  <si>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</si>
  <si>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</si>
  <si>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</si>
  <si>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</si>
  <si>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</si>
  <si>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</si>
  <si>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</si>
  <si>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</si>
  <si>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</si>
  <si>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</si>
  <si>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</si>
  <si>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</si>
  <si>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</si>
  <si>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</si>
  <si>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</si>
  <si>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</si>
  <si>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</si>
  <si>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</si>
  <si>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</si>
  <si>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</si>
  <si>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</si>
  <si>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</si>
  <si>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</si>
  <si>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</si>
  <si>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</si>
  <si>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</si>
  <si>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</si>
  <si>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</si>
  <si>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</si>
  <si>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</si>
  <si>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</si>
  <si>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</si>
  <si>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</si>
  <si>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</si>
  <si>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</si>
  <si>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</si>
  <si>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</si>
  <si>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</si>
  <si>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</si>
  <si>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</si>
  <si>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</si>
  <si>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</si>
  <si>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</si>
  <si>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</si>
  <si>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</si>
  <si>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</si>
  <si>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</si>
  <si>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</si>
  <si>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</si>
  <si>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</si>
  <si>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</si>
  <si>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</si>
  <si>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</si>
  <si>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</si>
  <si>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</si>
  <si>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</si>
  <si>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</si>
  <si>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</si>
  <si>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</si>
  <si>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</si>
  <si>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</si>
  <si>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</si>
  <si>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</si>
  <si>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</si>
  <si>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</si>
  <si>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</si>
  <si>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</si>
  <si>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</si>
  <si>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</si>
  <si>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</si>
  <si>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</si>
  <si>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</si>
  <si>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</si>
  <si>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</si>
  <si>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</si>
  <si>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</si>
  <si>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</si>
  <si>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</si>
  <si>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</si>
  <si>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</si>
  <si>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</si>
  <si>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</si>
  <si>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</si>
  <si>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</si>
  <si>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</si>
  <si>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</si>
  <si>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</si>
  <si>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</si>
  <si>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</si>
  <si>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</si>
  <si>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</si>
  <si>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</si>
  <si>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</si>
  <si>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</si>
  <si>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</si>
  <si>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</si>
  <si>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</si>
  <si>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</si>
  <si>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</si>
  <si>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</si>
  <si>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</si>
  <si>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</si>
  <si>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</si>
  <si>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</si>
  <si>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</si>
  <si>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</si>
  <si>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</si>
  <si>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</si>
  <si>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</si>
  <si>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</si>
  <si>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</si>
  <si>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</si>
  <si>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</si>
  <si>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</si>
  <si>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</si>
  <si>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</si>
  <si>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</si>
  <si>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</si>
  <si>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</si>
  <si>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</si>
  <si>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</si>
  <si>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</si>
  <si>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</si>
  <si>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</si>
  <si>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</si>
  <si>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</si>
  <si>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</si>
  <si>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</si>
  <si>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</si>
  <si>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</si>
  <si>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</si>
  <si>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</si>
  <si>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</si>
  <si>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</si>
  <si>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</si>
  <si>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</si>
  <si>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</si>
  <si>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</si>
  <si>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</si>
  <si>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</si>
  <si>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</si>
  <si>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</si>
  <si>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</si>
  <si>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</si>
  <si>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</si>
  <si>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</si>
  <si>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</si>
  <si>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</si>
  <si>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</si>
  <si>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</si>
  <si>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</si>
  <si>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</si>
  <si>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</si>
  <si>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</si>
  <si>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</si>
  <si>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</si>
  <si>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</si>
  <si>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</si>
  <si>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</si>
  <si>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</si>
  <si>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</si>
  <si>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</si>
  <si>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</si>
  <si>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</si>
  <si>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</si>
  <si>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</si>
  <si>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</si>
  <si>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</si>
  <si>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</si>
  <si>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</si>
  <si>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</si>
  <si>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</si>
  <si>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</si>
  <si>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</si>
  <si>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</si>
  <si>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</si>
  <si>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</si>
  <si>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</si>
  <si>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</si>
  <si>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</si>
  <si>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</si>
  <si>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</si>
  <si>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</si>
  <si>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</si>
  <si>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</si>
  <si>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</si>
  <si>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</si>
  <si>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</si>
  <si>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</si>
  <si>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</si>
  <si>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</si>
  <si>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</si>
  <si>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</si>
  <si>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</si>
  <si>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</si>
  <si>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</si>
  <si>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</si>
  <si>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</si>
  <si>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</si>
  <si>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</si>
  <si>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</si>
  <si>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</si>
  <si>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</si>
  <si>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</si>
  <si>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</si>
  <si>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</si>
  <si>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</si>
  <si>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</si>
  <si>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</si>
  <si>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</si>
  <si>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</si>
  <si>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</si>
  <si>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</si>
  <si>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</si>
  <si>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</si>
  <si>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</si>
  <si>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</si>
  <si>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</si>
  <si>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</si>
  <si>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</si>
  <si>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</si>
  <si>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</si>
  <si>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</si>
  <si>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</si>
  <si>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</si>
  <si>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</si>
  <si>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</si>
  <si>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</si>
  <si>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</si>
  <si>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</si>
  <si>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</si>
  <si>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</si>
  <si>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</si>
  <si>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</si>
  <si>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</si>
  <si>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</si>
  <si>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</si>
  <si>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</si>
  <si>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</si>
  <si>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</si>
  <si>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</si>
  <si>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</si>
  <si>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</si>
  <si>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</si>
  <si>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</si>
  <si>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</si>
  <si>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</si>
  <si>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</si>
  <si>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</si>
  <si>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</si>
  <si>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</si>
  <si>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</si>
  <si>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</si>
  <si>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</si>
  <si>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</si>
  <si>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</si>
  <si>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</si>
  <si>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</si>
  <si>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</si>
  <si>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</si>
  <si>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</si>
  <si>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</si>
  <si>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</si>
  <si>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</si>
  <si>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</si>
  <si>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</si>
  <si>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</si>
  <si>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</si>
  <si>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</si>
  <si>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</si>
  <si>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</si>
  <si>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</si>
  <si>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</si>
  <si>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</si>
  <si>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</si>
  <si>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</si>
  <si>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</si>
  <si>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</si>
  <si>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</si>
  <si>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</si>
  <si>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</si>
  <si>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</si>
  <si>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</si>
  <si>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</si>
  <si>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</si>
  <si>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</si>
  <si>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</si>
  <si>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</si>
  <si>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</si>
  <si>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</si>
  <si>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</si>
  <si>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</si>
  <si>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</si>
  <si>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</si>
  <si>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</si>
  <si>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</si>
  <si>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</si>
  <si>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</si>
  <si>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</si>
  <si>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</si>
  <si>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</si>
  <si>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</si>
  <si>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</si>
  <si>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</si>
  <si>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</si>
  <si>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</si>
  <si>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</si>
  <si>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</si>
  <si>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</si>
  <si>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</si>
  <si>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</si>
  <si>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</si>
  <si>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</si>
  <si>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</si>
  <si>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</si>
  <si>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</si>
  <si>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</si>
  <si>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</si>
  <si>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</si>
  <si>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</si>
  <si>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</si>
  <si>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</si>
  <si>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</si>
  <si>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</si>
  <si>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</si>
  <si>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</si>
  <si>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</si>
  <si>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</si>
  <si>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</si>
  <si>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</si>
  <si>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</si>
  <si>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</si>
  <si>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</si>
  <si>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</si>
  <si>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</si>
  <si>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</si>
  <si>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</si>
  <si>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</si>
  <si>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</si>
  <si>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</si>
  <si>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</si>
  <si>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</si>
  <si>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</si>
  <si>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</si>
  <si>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</si>
  <si>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</si>
  <si>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</si>
  <si>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</si>
  <si>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</si>
  <si>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</si>
  <si>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</si>
  <si>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</si>
  <si>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</si>
  <si>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</si>
  <si>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</si>
  <si>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</si>
  <si>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</si>
  <si>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</si>
  <si>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</si>
  <si>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</si>
  <si>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</si>
  <si>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</si>
  <si>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</si>
  <si>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</si>
  <si>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</si>
  <si>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</si>
  <si>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</si>
  <si>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</si>
  <si>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</si>
  <si>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</si>
  <si>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</si>
  <si>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</si>
  <si>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</si>
  <si>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</si>
  <si>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</si>
  <si>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</si>
  <si>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</si>
  <si>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</si>
  <si>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</si>
  <si>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</si>
  <si>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</si>
  <si>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</si>
  <si>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</si>
  <si>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</si>
  <si>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</si>
  <si>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</si>
  <si>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</si>
  <si>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</si>
  <si>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</si>
  <si>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</si>
  <si>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</si>
  <si>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</si>
  <si>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</si>
  <si>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</si>
  <si>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</si>
  <si>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</si>
  <si>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</si>
  <si>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</si>
  <si>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</si>
  <si>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</si>
  <si>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</si>
  <si>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</si>
  <si>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</si>
  <si>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</si>
  <si>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</si>
  <si>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</si>
  <si>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</si>
  <si>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</si>
  <si>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</si>
  <si>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</si>
  <si>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</si>
  <si>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</si>
  <si>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</si>
  <si>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</si>
  <si>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</si>
  <si>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</si>
  <si>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</si>
  <si>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</si>
  <si>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</si>
  <si>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</si>
  <si>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</si>
  <si>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</si>
  <si>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</si>
  <si>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</si>
  <si>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</si>
  <si>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</si>
  <si>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</si>
  <si>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</si>
  <si>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</si>
  <si>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</si>
  <si>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</si>
  <si>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</si>
  <si>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</si>
  <si>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</si>
  <si>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</si>
  <si>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</si>
  <si>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</si>
  <si>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</si>
  <si>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</si>
  <si>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</si>
  <si>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</si>
  <si>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</si>
  <si>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</si>
  <si>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</si>
  <si>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</si>
  <si>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</si>
  <si>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</si>
  <si>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</si>
  <si>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</si>
  <si>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</si>
  <si>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</si>
  <si>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</si>
  <si>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</si>
  <si>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</si>
  <si>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</si>
  <si>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</si>
  <si>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</si>
  <si>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</si>
  <si>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</si>
  <si>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</si>
  <si>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</si>
  <si>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</si>
  <si>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</si>
  <si>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</si>
  <si>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</si>
  <si>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</si>
  <si>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</si>
  <si>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</si>
  <si>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</si>
  <si>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</si>
  <si>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</si>
  <si>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</si>
  <si>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</si>
  <si>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</si>
  <si>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</si>
  <si>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</si>
  <si>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</si>
  <si>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</si>
  <si>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</si>
  <si>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</si>
  <si>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</si>
  <si>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</si>
  <si>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</si>
  <si>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</si>
  <si>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</si>
  <si>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</si>
  <si>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</si>
  <si>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</si>
  <si>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</si>
  <si>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</si>
  <si>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</si>
  <si>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</si>
  <si>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</si>
  <si>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</si>
  <si>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</si>
  <si>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</si>
  <si>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</si>
  <si>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</si>
  <si>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</si>
  <si>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</si>
  <si>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</si>
  <si>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</si>
  <si>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</si>
  <si>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</si>
  <si>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</si>
  <si>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</si>
  <si>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</si>
  <si>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</si>
  <si>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</si>
  <si>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</si>
  <si>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</si>
  <si>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</si>
  <si>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</si>
  <si>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</si>
  <si>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</si>
  <si>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</si>
  <si>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</si>
  <si>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</si>
  <si>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</si>
  <si>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</si>
  <si>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</si>
  <si>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</si>
  <si>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</si>
  <si>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</si>
  <si>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</si>
  <si>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</si>
  <si>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</si>
  <si>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</si>
  <si>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</si>
  <si>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</si>
  <si>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</si>
  <si>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</si>
  <si>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</si>
  <si>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</si>
  <si>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</si>
  <si>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</si>
  <si>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</si>
  <si>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</si>
  <si>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</si>
  <si>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</si>
  <si>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</si>
  <si>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</si>
  <si>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</si>
  <si>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</si>
  <si>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</si>
  <si>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</si>
  <si>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</si>
  <si>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</si>
  <si>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</si>
  <si>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</si>
  <si>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</si>
  <si>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</si>
  <si>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</si>
  <si>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</si>
  <si>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</si>
  <si>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</si>
  <si>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</si>
  <si>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</si>
  <si>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</si>
  <si>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</si>
  <si>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</si>
  <si>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</si>
  <si>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</si>
  <si>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</si>
  <si>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</si>
  <si>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</si>
  <si>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</si>
  <si>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</si>
  <si>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</si>
  <si>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</si>
  <si>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</si>
  <si>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</si>
  <si>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</si>
  <si>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</si>
  <si>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</si>
  <si>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</si>
  <si>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</si>
  <si>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</si>
  <si>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</si>
  <si>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</si>
  <si>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</si>
  <si>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</si>
  <si>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</si>
  <si>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</si>
  <si>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</si>
  <si>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</si>
  <si>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</si>
  <si>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</si>
  <si>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</si>
  <si>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</si>
  <si>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</si>
  <si>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</si>
  <si>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</si>
  <si>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</si>
  <si>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</si>
  <si>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</si>
  <si>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</si>
  <si>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</si>
  <si>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</si>
  <si>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</si>
  <si>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</si>
  <si>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</si>
  <si>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</si>
  <si>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</si>
  <si>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</si>
  <si>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</si>
  <si>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</si>
  <si>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</si>
  <si>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</si>
  <si>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</si>
  <si>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</si>
  <si>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</si>
  <si>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</si>
  <si>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</si>
  <si>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</si>
  <si>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</si>
  <si>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</si>
  <si>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</si>
  <si>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</si>
  <si>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</si>
  <si>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</si>
  <si>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</si>
  <si>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</si>
  <si>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</si>
  <si>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</si>
  <si>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</si>
  <si>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</si>
  <si>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</si>
  <si>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</si>
  <si>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</si>
  <si>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</si>
  <si>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</si>
  <si>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</si>
  <si>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</si>
  <si>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</si>
  <si>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</si>
  <si>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</si>
  <si>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</si>
  <si>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</si>
  <si>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</si>
  <si>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</si>
  <si>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</si>
  <si>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</si>
  <si>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</si>
  <si>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</si>
  <si>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</si>
  <si>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</si>
  <si>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</si>
  <si>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</si>
  <si>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</si>
  <si>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</si>
  <si>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</si>
  <si>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</si>
  <si>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</si>
  <si>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</si>
  <si>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</si>
  <si>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</si>
  <si>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</si>
  <si>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</si>
  <si>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</si>
  <si>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</si>
  <si>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</si>
  <si>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</si>
  <si>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</si>
  <si>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</si>
  <si>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</si>
  <si>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</si>
  <si>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</si>
  <si>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</si>
  <si>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</si>
  <si>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</si>
  <si>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</si>
  <si>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</si>
  <si>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</si>
  <si>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</si>
  <si>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</si>
  <si>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</si>
  <si>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</si>
  <si>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</si>
  <si>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</si>
  <si>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</si>
  <si>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</si>
  <si>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</si>
  <si>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</si>
  <si>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</si>
  <si>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</si>
  <si>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</si>
  <si>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</si>
  <si>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</si>
  <si>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</si>
  <si>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</si>
  <si>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</si>
  <si>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</si>
  <si>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</si>
  <si>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</si>
  <si>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</si>
  <si>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</si>
  <si>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</si>
  <si>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</si>
  <si>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</si>
  <si>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</si>
  <si>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</si>
  <si>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</si>
  <si>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</si>
  <si>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</si>
  <si>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</si>
  <si>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</si>
  <si>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</si>
  <si>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</si>
  <si>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</si>
  <si>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</si>
  <si>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</si>
  <si>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</si>
  <si>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</si>
  <si>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</si>
  <si>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</si>
  <si>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</si>
  <si>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</si>
  <si>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</si>
  <si>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</si>
  <si>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</si>
  <si>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</si>
  <si>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</si>
  <si>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</si>
  <si>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</si>
  <si>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</si>
  <si>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</si>
  <si>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</si>
  <si>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</si>
  <si>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</si>
  <si>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</si>
  <si>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</si>
  <si>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</si>
  <si>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</si>
  <si>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</si>
  <si>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</si>
  <si>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</si>
  <si>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</si>
  <si>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</si>
  <si>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</si>
  <si>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</si>
  <si>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</si>
  <si>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</si>
  <si>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</si>
  <si>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</si>
  <si>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</si>
  <si>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</si>
  <si>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</si>
  <si>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</si>
  <si>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</si>
  <si>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</si>
  <si>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</si>
  <si>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</si>
  <si>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</si>
  <si>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</si>
  <si>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</si>
  <si>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</si>
  <si>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</si>
  <si>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</si>
  <si>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</si>
  <si>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</si>
  <si>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</si>
  <si>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</si>
  <si>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</si>
  <si>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</si>
  <si>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</si>
  <si>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</si>
  <si>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</si>
  <si>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</si>
  <si>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</si>
  <si>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</si>
  <si>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</si>
  <si>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</si>
  <si>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</si>
  <si>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</si>
  <si>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</si>
  <si>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</si>
  <si>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</si>
  <si>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</si>
  <si>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</si>
  <si>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</si>
  <si>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</si>
  <si>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</si>
  <si>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</si>
  <si>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</si>
  <si>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</si>
  <si>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</si>
  <si>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</si>
  <si>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</si>
  <si>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</si>
  <si>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</si>
  <si>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</si>
  <si>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</si>
  <si>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</si>
  <si>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</si>
  <si>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</si>
  <si>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</si>
  <si>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</si>
  <si>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</si>
  <si>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</si>
  <si>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</si>
  <si>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</si>
  <si>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</si>
  <si>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</si>
  <si>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</si>
  <si>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</si>
  <si>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</si>
  <si>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</si>
  <si>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</si>
  <si>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</si>
  <si>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</si>
  <si>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</si>
  <si>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</si>
  <si>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</si>
  <si>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</si>
  <si>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</si>
  <si>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</si>
  <si>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</si>
  <si>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</si>
  <si>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</si>
  <si>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</si>
  <si>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</si>
  <si>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</si>
  <si>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</si>
  <si>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</si>
  <si>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</si>
  <si>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</si>
  <si>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</si>
  <si>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</si>
  <si>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</si>
  <si>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</si>
  <si>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</si>
  <si>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</si>
  <si>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</si>
  <si>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</si>
  <si>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</si>
  <si>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</si>
  <si>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</si>
  <si>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</si>
  <si>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</si>
  <si>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</si>
  <si>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</si>
  <si>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</si>
  <si>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</si>
  <si>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</si>
  <si>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</si>
  <si>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</si>
  <si>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</si>
  <si>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</si>
  <si>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</si>
  <si>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</si>
  <si>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</si>
  <si>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</si>
  <si>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</si>
  <si>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</si>
  <si>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</si>
  <si>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</si>
  <si>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</si>
  <si>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</si>
  <si>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</si>
  <si>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</si>
  <si>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</si>
  <si>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</si>
  <si>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</si>
  <si>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</si>
  <si>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</si>
  <si>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</si>
  <si>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</si>
  <si>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</si>
  <si>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</si>
  <si>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</si>
  <si>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</si>
  <si>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</si>
  <si>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</si>
  <si>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</si>
  <si>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</si>
  <si>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</si>
  <si>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</si>
  <si>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</si>
  <si>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</si>
  <si>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</si>
  <si>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</si>
  <si>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</si>
  <si>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</si>
  <si>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</si>
  <si>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</si>
  <si>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</si>
  <si>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</si>
  <si>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</si>
  <si>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</si>
  <si>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</si>
  <si>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</si>
  <si>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</si>
  <si>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</si>
  <si>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</si>
  <si>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</si>
  <si>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</si>
  <si>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</si>
  <si>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</si>
  <si>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</si>
  <si>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</si>
  <si>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</si>
  <si>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</si>
  <si>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</si>
  <si>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</si>
  <si>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</si>
  <si>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</si>
  <si>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</si>
  <si>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</si>
  <si>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</si>
  <si>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</si>
  <si>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</si>
  <si>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</si>
  <si>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</si>
  <si>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</si>
  <si>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</si>
  <si>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</si>
  <si>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</si>
  <si>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</si>
  <si>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</si>
  <si>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</si>
  <si>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</si>
  <si>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</si>
  <si>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</si>
  <si>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</si>
  <si>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</si>
  <si>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</si>
  <si>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</si>
  <si>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</si>
  <si>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</si>
  <si>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</si>
  <si>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</si>
  <si>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</si>
  <si>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</si>
  <si>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</si>
  <si>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</si>
  <si>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</si>
  <si>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</si>
  <si>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</si>
  <si>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</si>
  <si>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</si>
  <si>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</si>
  <si>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</si>
  <si>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</si>
  <si>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</si>
  <si>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</si>
  <si>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</si>
  <si>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</si>
  <si>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</si>
  <si>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</si>
  <si>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</si>
  <si>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</si>
  <si>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</si>
  <si>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</si>
  <si>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</si>
  <si>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</si>
  <si>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</si>
  <si>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</si>
  <si>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</si>
  <si>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</si>
  <si>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</si>
  <si>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</si>
  <si>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</si>
  <si>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</si>
  <si>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</si>
  <si>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</si>
  <si>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</si>
  <si>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</si>
  <si>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</si>
  <si>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</si>
  <si>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</si>
  <si>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</si>
  <si>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</si>
  <si>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</si>
  <si>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</si>
  <si>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</si>
  <si>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</si>
  <si>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</si>
  <si>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</si>
  <si>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</si>
  <si>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</si>
  <si>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</si>
  <si>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</si>
  <si>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</si>
  <si>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</si>
  <si>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</si>
  <si>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</si>
  <si>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</si>
  <si>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</si>
  <si>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</si>
  <si>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</si>
  <si>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</si>
  <si>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</si>
  <si>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</si>
  <si>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</si>
  <si>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</si>
  <si>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</si>
  <si>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</si>
  <si>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</si>
  <si>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</si>
  <si>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</si>
  <si>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</si>
  <si>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</si>
  <si>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</si>
  <si>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</si>
  <si>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</si>
  <si>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</si>
  <si>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</si>
  <si>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</si>
  <si>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</si>
  <si>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</si>
  <si>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</si>
  <si>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</si>
  <si>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</si>
  <si>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</si>
  <si>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</si>
  <si>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</si>
  <si>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</si>
  <si>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</si>
  <si>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</si>
  <si>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</si>
  <si>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</si>
  <si>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</si>
  <si>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</si>
  <si>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</si>
  <si>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</si>
  <si>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</si>
  <si>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</si>
  <si>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</si>
  <si>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</si>
  <si>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</si>
  <si>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</si>
  <si>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</si>
  <si>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</si>
  <si>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</si>
  <si>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</si>
  <si>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</si>
  <si>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</si>
  <si>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</si>
  <si>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</si>
  <si>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</si>
  <si>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</si>
  <si>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</si>
  <si>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</si>
  <si>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</si>
  <si>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</si>
  <si>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</si>
  <si>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</si>
  <si>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</si>
  <si>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</si>
  <si>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</si>
  <si>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</si>
  <si>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</si>
  <si>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</si>
  <si>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</si>
  <si>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</si>
  <si>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</si>
  <si>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</si>
  <si>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</si>
  <si>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</si>
  <si>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</si>
  <si>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</si>
  <si>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</si>
  <si>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</si>
  <si>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</si>
  <si>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</si>
  <si>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</si>
  <si>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</si>
  <si>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</si>
  <si>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</si>
  <si>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</si>
  <si>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</si>
  <si>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</si>
  <si>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</si>
  <si>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</si>
  <si>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</si>
  <si>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</si>
  <si>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</si>
  <si>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</si>
  <si>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</si>
  <si>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</si>
  <si>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</si>
  <si>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</si>
  <si>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</si>
  <si>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</si>
  <si>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</si>
  <si>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</si>
  <si>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</si>
  <si>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</si>
  <si>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</si>
  <si>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</si>
  <si>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</si>
  <si>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</si>
  <si>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</si>
  <si>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</si>
  <si>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</si>
  <si>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</si>
  <si>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</si>
  <si>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</si>
  <si>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</si>
  <si>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</si>
  <si>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</si>
  <si>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</si>
  <si>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</si>
  <si>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</si>
  <si>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</si>
  <si>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</si>
  <si>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</si>
  <si>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</si>
  <si>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</si>
  <si>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</si>
  <si>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</si>
  <si>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</si>
  <si>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</si>
  <si>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</si>
  <si>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</si>
  <si>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</si>
  <si>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</si>
  <si>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</si>
  <si>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</si>
  <si>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</si>
  <si>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</si>
  <si>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</si>
  <si>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</si>
  <si>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</si>
  <si>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</si>
  <si>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</si>
  <si>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</si>
  <si>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</si>
  <si>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</si>
  <si>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</si>
  <si>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</si>
  <si>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</si>
  <si>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</si>
  <si>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</si>
  <si>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</si>
  <si>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</si>
  <si>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</si>
  <si>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</si>
  <si>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</si>
  <si>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</si>
  <si>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</si>
  <si>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</si>
  <si>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</si>
  <si>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</si>
  <si>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</si>
  <si>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</si>
  <si>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</si>
  <si>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</si>
  <si>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</si>
  <si>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</si>
  <si>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</si>
  <si>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</si>
  <si>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</si>
  <si>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</si>
  <si>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</si>
  <si>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</si>
  <si>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</si>
  <si>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</si>
  <si>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</si>
  <si>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</si>
  <si>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</si>
  <si>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</si>
  <si>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</si>
  <si>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</si>
  <si>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</si>
  <si>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</si>
  <si>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</si>
  <si>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</si>
  <si>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</si>
  <si>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</si>
  <si>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</si>
  <si>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</si>
  <si>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</si>
  <si>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</si>
  <si>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</si>
  <si>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</si>
  <si>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</si>
  <si>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</si>
  <si>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</si>
  <si>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</si>
  <si>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</si>
  <si>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</si>
  <si>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</si>
  <si>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</si>
  <si>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</si>
  <si>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</si>
  <si>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</si>
  <si>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</si>
  <si>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</si>
  <si>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</si>
  <si>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</si>
  <si>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</si>
  <si>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</si>
  <si>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</si>
  <si>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</si>
  <si>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</si>
  <si>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</si>
  <si>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</si>
  <si>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</si>
  <si>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</si>
  <si>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</si>
  <si>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</si>
  <si>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</si>
  <si>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</si>
  <si>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</si>
  <si>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</si>
  <si>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</si>
  <si>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</si>
  <si>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</si>
  <si>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</si>
  <si>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</si>
  <si>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</si>
  <si>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</si>
  <si>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</si>
  <si>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</si>
  <si>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</si>
  <si>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</si>
  <si>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</si>
  <si>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</si>
  <si>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</si>
  <si>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</si>
  <si>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</si>
  <si>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</si>
  <si>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</si>
  <si>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</si>
  <si>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</si>
  <si>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</si>
  <si>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</si>
  <si>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</si>
  <si>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</si>
  <si>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</si>
  <si>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</si>
  <si>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</si>
  <si>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</si>
  <si>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</si>
  <si>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</si>
  <si>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</si>
  <si>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</si>
  <si>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</si>
  <si>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</si>
  <si>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</si>
  <si>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</si>
  <si>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</si>
  <si>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</si>
  <si>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</si>
  <si>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</si>
  <si>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</si>
  <si>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</si>
  <si>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</si>
  <si>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</si>
  <si>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</si>
  <si>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</si>
  <si>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</si>
  <si>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</si>
  <si>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</si>
  <si>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</si>
  <si>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</si>
  <si>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</si>
  <si>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</si>
  <si>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</si>
  <si>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</si>
  <si>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</si>
  <si>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</si>
  <si>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</si>
  <si>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</si>
  <si>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</si>
  <si>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</si>
  <si>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</si>
  <si>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</si>
  <si>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</si>
  <si>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</si>
  <si>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</si>
  <si>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</si>
  <si>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</si>
  <si>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</si>
  <si>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</si>
  <si>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</si>
  <si>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</si>
  <si>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</si>
  <si>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</si>
  <si>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</si>
  <si>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</si>
  <si>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</si>
  <si>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</si>
  <si>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</si>
  <si>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</si>
  <si>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</si>
  <si>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</si>
  <si>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</si>
  <si>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</si>
  <si>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</si>
  <si>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</si>
  <si>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</si>
  <si>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</si>
  <si>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</si>
  <si>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</si>
  <si>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</si>
  <si>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</si>
  <si>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</si>
  <si>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</si>
  <si>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</si>
  <si>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</si>
  <si>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</si>
  <si>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</si>
  <si>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</si>
  <si>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</si>
  <si>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</si>
  <si>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</si>
  <si>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</si>
  <si>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</si>
  <si>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</si>
  <si>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</si>
  <si>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</si>
  <si>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</si>
  <si>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</si>
  <si>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</si>
  <si>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</si>
  <si>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</si>
  <si>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</si>
  <si>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</si>
  <si>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</si>
  <si>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</si>
  <si>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</si>
  <si>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</si>
  <si>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</si>
  <si>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</si>
  <si>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</si>
  <si>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</si>
  <si>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</si>
  <si>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</si>
  <si>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</si>
  <si>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</si>
  <si>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</si>
  <si>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</si>
  <si>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</si>
  <si>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</si>
  <si>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</si>
  <si>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</si>
  <si>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</si>
  <si>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</si>
  <si>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</si>
  <si>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</si>
  <si>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</si>
  <si>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</si>
  <si>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</si>
  <si>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</si>
  <si>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</si>
  <si>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</si>
  <si>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</si>
  <si>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</si>
  <si>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</si>
  <si>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</si>
  <si>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</si>
  <si>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</si>
  <si>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</si>
  <si>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</si>
  <si>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</si>
  <si>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</si>
  <si>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</si>
  <si>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</si>
  <si>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</si>
  <si>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</si>
  <si>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</si>
  <si>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</si>
  <si>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</si>
  <si>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</si>
  <si>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</si>
  <si>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</si>
  <si>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</si>
  <si>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</si>
  <si>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</si>
  <si>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</si>
  <si>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</si>
  <si>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</si>
  <si>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</si>
  <si>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</si>
  <si>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</si>
  <si>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</si>
  <si>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</si>
  <si>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</si>
  <si>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</si>
  <si>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</si>
  <si>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</si>
  <si>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</si>
  <si>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</si>
  <si>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</si>
  <si>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</si>
  <si>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</si>
  <si>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</si>
  <si>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</si>
  <si>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</si>
  <si>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</si>
  <si>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</si>
  <si>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</si>
  <si>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</si>
  <si>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</si>
  <si>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</si>
  <si>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</si>
  <si>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</si>
  <si>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</si>
  <si>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</si>
  <si>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</si>
  <si>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</si>
  <si>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</si>
  <si>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</si>
  <si>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</si>
  <si>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</si>
  <si>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</si>
  <si>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</si>
  <si>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</si>
  <si>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</si>
  <si>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</si>
  <si>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</si>
  <si>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</si>
  <si>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</si>
  <si>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</si>
  <si>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</si>
  <si>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</si>
  <si>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</si>
  <si>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</si>
  <si>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</si>
  <si>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</si>
  <si>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</si>
  <si>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</si>
  <si>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</si>
  <si>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</si>
  <si>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</si>
  <si>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</si>
  <si>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</si>
  <si>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</si>
  <si>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</si>
  <si>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</si>
  <si>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</si>
  <si>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</si>
  <si>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</si>
  <si>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</si>
  <si>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</si>
  <si>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</si>
  <si>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</si>
  <si>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</si>
  <si>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</si>
  <si>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</si>
  <si>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</si>
  <si>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</si>
  <si>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</si>
  <si>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</si>
  <si>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</si>
  <si>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</si>
  <si>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</si>
  <si>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</si>
  <si>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</si>
  <si>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</si>
  <si>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</si>
  <si>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</si>
  <si>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</si>
  <si>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</si>
  <si>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</si>
  <si>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</si>
  <si>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</si>
  <si>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</si>
  <si>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</si>
  <si>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</si>
  <si>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</si>
  <si>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</si>
  <si>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</si>
  <si>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</si>
  <si>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</si>
  <si>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</si>
  <si>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</si>
  <si>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</si>
  <si>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</si>
  <si>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</si>
  <si>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</si>
  <si>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</si>
  <si>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</si>
  <si>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</si>
  <si>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</si>
  <si>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</si>
  <si>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</si>
  <si>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</si>
  <si>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</si>
  <si>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</si>
  <si>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</si>
  <si>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</si>
  <si>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</si>
  <si>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</si>
  <si>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</si>
  <si>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</si>
  <si>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</si>
  <si>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</si>
  <si>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</si>
  <si>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</si>
  <si>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</si>
  <si>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</si>
  <si>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</si>
  <si>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</si>
  <si>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</si>
  <si>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</si>
  <si>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</si>
  <si>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</si>
  <si>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</si>
  <si>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</si>
  <si>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</si>
  <si>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</si>
  <si>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</si>
  <si>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</si>
  <si>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</si>
  <si>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</si>
  <si>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</si>
  <si>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</si>
  <si>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</si>
  <si>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</si>
  <si>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</si>
  <si>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</si>
  <si>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</si>
  <si>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</si>
  <si>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</si>
  <si>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</si>
  <si>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</si>
  <si>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</si>
  <si>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</si>
  <si>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</si>
  <si>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</si>
  <si>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</si>
  <si>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</si>
  <si>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</si>
  <si>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</si>
  <si>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</si>
  <si>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</si>
  <si>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</si>
  <si>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</si>
  <si>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</si>
  <si>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</si>
  <si>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</si>
  <si>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</si>
  <si>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</si>
  <si>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</si>
  <si>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</si>
  <si>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</si>
  <si>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</si>
  <si>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</si>
  <si>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</si>
  <si>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</si>
  <si>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</si>
  <si>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</si>
  <si>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</si>
  <si>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</si>
  <si>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</si>
  <si>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</si>
  <si>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</si>
  <si>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</si>
  <si>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</si>
  <si>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</si>
  <si>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</si>
  <si>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</si>
  <si>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</si>
  <si>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</si>
  <si>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</si>
  <si>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</si>
  <si>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</si>
  <si>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</si>
  <si>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</si>
  <si>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</si>
  <si>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</si>
  <si>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</si>
  <si>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</si>
  <si>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</si>
  <si>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</si>
  <si>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</si>
  <si>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</si>
  <si>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</si>
  <si>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</si>
  <si>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</si>
  <si>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</si>
  <si>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</si>
  <si>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</si>
  <si>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</si>
  <si>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</si>
  <si>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</si>
  <si>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</si>
  <si>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</si>
  <si>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</si>
  <si>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</si>
  <si>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</si>
  <si>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</si>
  <si>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</si>
  <si>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</si>
  <si>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</si>
  <si>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</si>
  <si>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</si>
  <si>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</si>
  <si>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</si>
  <si>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</si>
  <si>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</si>
  <si>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</si>
  <si>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</si>
  <si>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</si>
  <si>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</si>
  <si>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</si>
  <si>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</si>
  <si>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</si>
  <si>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</si>
  <si>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</si>
  <si>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</si>
  <si>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</si>
  <si>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</si>
  <si>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</si>
  <si>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</si>
  <si>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</si>
  <si>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</si>
  <si>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</si>
  <si>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</si>
  <si>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</si>
  <si>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</si>
  <si>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</si>
  <si>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</si>
  <si>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</si>
  <si>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</si>
  <si>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</si>
  <si>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</si>
  <si>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</si>
  <si>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</si>
  <si>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</si>
  <si>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</si>
  <si>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</si>
  <si>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</si>
  <si>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</si>
  <si>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</si>
  <si>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</si>
  <si>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</si>
  <si>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</si>
  <si>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</si>
  <si>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</si>
  <si>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</si>
  <si>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</si>
  <si>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</si>
  <si>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</si>
  <si>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</si>
  <si>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</si>
  <si>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</si>
  <si>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</si>
  <si>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</si>
  <si>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</si>
  <si>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</si>
  <si>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</si>
  <si>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</si>
  <si>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</si>
  <si>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</si>
  <si>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</si>
  <si>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</si>
  <si>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</si>
  <si>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</si>
  <si>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</si>
  <si>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</si>
  <si>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</si>
  <si>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</si>
  <si>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</si>
  <si>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</si>
  <si>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</si>
  <si>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</si>
  <si>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</si>
  <si>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</si>
  <si>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</si>
  <si>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</si>
  <si>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</si>
  <si>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</si>
  <si>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</si>
  <si>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</si>
  <si>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</si>
  <si>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</si>
  <si>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</si>
  <si>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</si>
  <si>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</si>
  <si>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</si>
  <si>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</si>
  <si>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</si>
  <si>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</si>
  <si>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</si>
  <si>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</si>
  <si>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</si>
  <si>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</si>
  <si>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</si>
  <si>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</si>
  <si>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</si>
  <si>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</si>
  <si>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</si>
  <si>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</si>
  <si>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</si>
  <si>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</si>
  <si>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</si>
  <si>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</si>
  <si>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</si>
  <si>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</si>
  <si>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</si>
  <si>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</si>
  <si>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</si>
  <si>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</si>
  <si>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</si>
  <si>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</si>
  <si>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</si>
  <si>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</si>
  <si>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</si>
  <si>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</si>
  <si>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</si>
  <si>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</si>
  <si>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</si>
  <si>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</si>
  <si>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</si>
  <si>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</si>
  <si>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</si>
  <si>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</si>
  <si>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</si>
  <si>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</si>
  <si>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</si>
  <si>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</si>
  <si>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</si>
  <si>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</si>
  <si>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</si>
  <si>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</si>
  <si>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</si>
  <si>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</si>
  <si>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</si>
  <si>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</si>
  <si>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</si>
  <si>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</si>
  <si>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</si>
  <si>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</si>
  <si>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</si>
  <si>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</si>
  <si>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</si>
  <si>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</si>
  <si>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</si>
  <si>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</si>
  <si>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</si>
  <si>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</si>
  <si>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</si>
  <si>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</si>
  <si>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</si>
  <si>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</si>
  <si>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</si>
  <si>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</si>
  <si>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</si>
  <si>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</si>
  <si>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</si>
  <si>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</si>
  <si>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</si>
  <si>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</si>
  <si>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</si>
  <si>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</si>
  <si>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</si>
  <si>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</si>
  <si>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</si>
  <si>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</si>
  <si>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</si>
  <si>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</si>
  <si>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</si>
  <si>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</si>
  <si>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</si>
  <si>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</si>
  <si>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</si>
  <si>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</si>
  <si>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</si>
  <si>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</si>
  <si>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</si>
  <si>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</si>
  <si>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</si>
  <si>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</si>
  <si>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</si>
  <si>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</si>
  <si>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</si>
  <si>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</si>
  <si>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</si>
  <si>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</si>
  <si>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</si>
  <si>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</si>
  <si>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</si>
  <si>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</si>
  <si>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</si>
  <si>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</si>
  <si>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</si>
  <si>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</si>
  <si>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</si>
  <si>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</si>
  <si>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</si>
  <si>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</si>
  <si>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</si>
  <si>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</si>
  <si>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</si>
  <si>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</si>
  <si>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</si>
  <si>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</si>
  <si>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</si>
  <si>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</si>
  <si>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</si>
  <si>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</si>
  <si>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</si>
  <si>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</si>
  <si>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</si>
  <si>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</si>
  <si>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</si>
  <si>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</si>
  <si>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</si>
  <si>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</si>
  <si>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</si>
  <si>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</si>
  <si>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</si>
  <si>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</si>
  <si>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</si>
  <si>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</si>
  <si>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</si>
  <si>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</si>
  <si>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</si>
  <si>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</si>
  <si>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</si>
  <si>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</si>
  <si>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</si>
  <si>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</si>
  <si>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</si>
  <si>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</si>
  <si>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</si>
  <si>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</si>
  <si>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</si>
  <si>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</si>
  <si>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</si>
  <si>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</si>
  <si>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</si>
  <si>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</si>
  <si>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</si>
  <si>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</si>
  <si>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</si>
  <si>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</si>
  <si>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</si>
  <si>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</si>
  <si>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</si>
  <si>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</si>
  <si>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</si>
  <si>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</si>
  <si>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</si>
  <si>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</si>
  <si>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</si>
  <si>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</si>
  <si>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</si>
  <si>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</si>
  <si>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</si>
  <si>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</si>
  <si>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</si>
  <si>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</si>
  <si>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</si>
  <si>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</si>
  <si>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</si>
  <si>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</si>
  <si>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</si>
  <si>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</si>
  <si>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</si>
  <si>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</si>
  <si>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</si>
  <si>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</si>
  <si>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</si>
  <si>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</si>
  <si>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</si>
  <si>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</si>
  <si>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</si>
  <si>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</si>
  <si>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</si>
  <si>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</si>
  <si>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</si>
  <si>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</si>
  <si>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</si>
  <si>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</si>
  <si>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</si>
  <si>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</si>
  <si>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</si>
  <si>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</si>
  <si>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</si>
  <si>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</si>
  <si>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</si>
  <si>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</si>
  <si>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</si>
  <si>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</si>
  <si>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</si>
  <si>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</si>
  <si>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</si>
  <si>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</si>
  <si>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</si>
  <si>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</si>
  <si>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</si>
  <si>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</si>
  <si>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</si>
  <si>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</si>
  <si>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</si>
  <si>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</si>
  <si>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</si>
  <si>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</si>
  <si>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</si>
  <si>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</si>
  <si>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</si>
  <si>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</si>
  <si>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</si>
  <si>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</si>
  <si>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</si>
  <si>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</si>
  <si>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</si>
  <si>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</si>
  <si>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</si>
  <si>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</si>
  <si>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</si>
  <si>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</si>
  <si>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</si>
  <si>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</si>
  <si>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</si>
  <si>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</si>
  <si>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</si>
  <si>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</si>
  <si>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</si>
  <si>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</si>
  <si>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</si>
  <si>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</si>
  <si>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</si>
  <si>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</si>
  <si>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</si>
  <si>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</si>
  <si>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</si>
  <si>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</si>
  <si>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</si>
  <si>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</si>
  <si>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</si>
  <si>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</si>
  <si>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</si>
  <si>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</si>
  <si>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</si>
  <si>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</si>
  <si>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</si>
  <si>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</si>
  <si>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</si>
  <si>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</si>
  <si>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</si>
  <si>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</si>
  <si>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</si>
  <si>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</si>
  <si>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</si>
  <si>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</si>
  <si>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</si>
  <si>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</si>
  <si>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</si>
  <si>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</si>
  <si>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</si>
  <si>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</si>
  <si>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</si>
  <si>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</si>
  <si>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</si>
  <si>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</si>
  <si>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</si>
  <si>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</si>
  <si>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</si>
  <si>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</si>
  <si>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</si>
  <si>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</si>
  <si>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</si>
  <si>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</si>
  <si>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</si>
  <si>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</si>
  <si>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</si>
  <si>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</si>
  <si>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</si>
  <si>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</si>
  <si>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</si>
  <si>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</si>
  <si>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</si>
  <si>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</si>
  <si>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</si>
  <si>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</si>
  <si>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</si>
  <si>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</si>
  <si>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</si>
  <si>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</si>
  <si>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</si>
  <si>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</si>
  <si>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</si>
  <si>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</si>
  <si>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</si>
  <si>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</si>
  <si>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</si>
  <si>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</si>
  <si>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</si>
  <si>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</si>
  <si>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</si>
  <si>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</si>
  <si>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</si>
  <si>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</si>
  <si>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</si>
  <si>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</si>
  <si>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</si>
  <si>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</si>
  <si>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</si>
  <si>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</si>
  <si>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</si>
  <si>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</si>
  <si>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</si>
  <si>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</si>
  <si>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</si>
  <si>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</si>
  <si>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</si>
  <si>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</si>
  <si>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</si>
  <si>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</si>
  <si>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</si>
  <si>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</si>
  <si>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</si>
  <si>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</si>
  <si>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</si>
  <si>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</si>
  <si>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</si>
  <si>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</si>
  <si>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</si>
  <si>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</si>
  <si>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</si>
  <si>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</si>
  <si>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</si>
  <si>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</si>
  <si>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</si>
  <si>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</si>
  <si>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</si>
  <si>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</si>
  <si>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</si>
  <si>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</si>
  <si>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</si>
  <si>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</si>
  <si>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</si>
  <si>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</si>
  <si>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</si>
  <si>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</si>
  <si>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</si>
  <si>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</si>
  <si>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</si>
  <si>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</si>
  <si>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</si>
  <si>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</si>
  <si>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</si>
  <si>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</si>
  <si>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</si>
  <si>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</si>
  <si>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</si>
  <si>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</si>
  <si>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</si>
  <si>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</si>
  <si>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</si>
  <si>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</si>
  <si>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</si>
  <si>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</si>
  <si>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</si>
  <si>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</si>
  <si>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</si>
  <si>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</si>
  <si>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</si>
  <si>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</si>
  <si>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</si>
  <si>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</si>
  <si>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</si>
  <si>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</si>
  <si>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</si>
  <si>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</si>
  <si>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</si>
  <si>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</si>
  <si>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</si>
  <si>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</si>
  <si>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</si>
  <si>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</si>
  <si>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</si>
  <si>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</si>
  <si>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</si>
  <si>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</si>
  <si>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</si>
  <si>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</si>
  <si>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</si>
  <si>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</si>
  <si>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</si>
  <si>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</si>
  <si>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</si>
  <si>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</si>
  <si>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</si>
  <si>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</si>
  <si>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</si>
  <si>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</si>
  <si>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</si>
  <si>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</si>
  <si>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</si>
  <si>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</si>
  <si>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</si>
  <si>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</si>
  <si>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</si>
  <si>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</si>
  <si>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</si>
  <si>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</si>
  <si>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</si>
  <si>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</si>
  <si>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</si>
  <si>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</si>
  <si>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</si>
  <si>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</si>
  <si>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</si>
  <si>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</si>
  <si>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</si>
  <si>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</si>
  <si>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</si>
  <si>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</si>
  <si>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</si>
  <si>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</si>
  <si>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</si>
  <si>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</si>
  <si>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</si>
  <si>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</si>
  <si>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</si>
  <si>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</si>
  <si>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</si>
  <si>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</si>
  <si>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</si>
  <si>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</si>
  <si>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</si>
  <si>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</si>
  <si>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</si>
  <si>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</si>
  <si>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</si>
  <si>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</si>
  <si>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</si>
  <si>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</si>
  <si>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</si>
  <si>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</si>
  <si>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</si>
  <si>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</si>
  <si>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</si>
  <si>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</si>
  <si>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</si>
  <si>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</si>
  <si>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</si>
  <si>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</si>
  <si>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</si>
  <si>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</si>
  <si>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</si>
  <si>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</si>
  <si>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</si>
  <si>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</si>
  <si>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</si>
  <si>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</si>
  <si>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</si>
  <si>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</si>
  <si>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</si>
  <si>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</si>
  <si>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</si>
  <si>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</si>
  <si>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</si>
  <si>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</si>
  <si>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</si>
  <si>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</si>
  <si>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</si>
  <si>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</si>
  <si>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</si>
  <si>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</si>
  <si>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</si>
  <si>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</si>
  <si>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</si>
  <si>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</si>
  <si>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</si>
  <si>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</si>
  <si>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</si>
  <si>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</si>
  <si>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</si>
  <si>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</si>
  <si>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</si>
  <si>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</si>
  <si>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</si>
  <si>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</si>
  <si>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</si>
  <si>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</si>
  <si>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</si>
  <si>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</si>
  <si>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</si>
  <si>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</si>
  <si>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</si>
  <si>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</si>
  <si>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</si>
  <si>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</si>
  <si>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</si>
  <si>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</si>
  <si>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</si>
  <si>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</si>
  <si>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</si>
  <si>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</si>
  <si>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</si>
  <si>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</si>
  <si>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</si>
  <si>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</si>
  <si>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</si>
  <si>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</si>
  <si>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</si>
  <si>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</si>
  <si>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</si>
  <si>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</si>
  <si>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</si>
  <si>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</si>
  <si>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</si>
  <si>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</si>
  <si>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</si>
  <si>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</si>
  <si>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</si>
  <si>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</si>
  <si>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</si>
  <si>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</si>
  <si>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</si>
  <si>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</si>
  <si>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</si>
  <si>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</si>
  <si>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</si>
  <si>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</si>
  <si>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</si>
  <si>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</si>
  <si>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</si>
  <si>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</si>
  <si>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</si>
  <si>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</si>
  <si>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</si>
  <si>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</si>
  <si>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</si>
  <si>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</si>
  <si>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</si>
  <si>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</si>
  <si>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</si>
  <si>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</si>
  <si>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</si>
  <si>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</si>
  <si>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</si>
  <si>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</si>
  <si>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</si>
  <si>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</si>
  <si>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</si>
  <si>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</si>
  <si>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</si>
  <si>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</si>
  <si>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</si>
  <si>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</si>
  <si>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</si>
  <si>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</si>
  <si>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</si>
  <si>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</si>
  <si>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</si>
  <si>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</si>
  <si>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</si>
  <si>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</si>
  <si>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</si>
  <si>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</si>
  <si>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</si>
  <si>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</si>
  <si>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</si>
  <si>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</si>
  <si>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</si>
  <si>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</si>
  <si>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</si>
  <si>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</si>
  <si>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</si>
  <si>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</si>
  <si>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</si>
  <si>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</si>
  <si>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</si>
  <si>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</si>
  <si>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</si>
  <si>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</si>
  <si>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</si>
  <si>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</si>
  <si>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</si>
  <si>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</si>
  <si>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</si>
  <si>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</si>
  <si>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</si>
  <si>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</si>
  <si>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</si>
  <si>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</si>
  <si>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</si>
  <si>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</si>
  <si>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</si>
  <si>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</si>
  <si>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</si>
  <si>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</si>
  <si>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</si>
  <si>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</si>
  <si>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</si>
  <si>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</si>
  <si>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</si>
  <si>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</si>
  <si>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</si>
  <si>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</si>
  <si>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</si>
  <si>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</si>
  <si>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</si>
  <si>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</si>
  <si>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</si>
  <si>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</si>
  <si>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</si>
  <si>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</si>
  <si>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</si>
  <si>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</si>
  <si>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</si>
  <si>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</si>
  <si>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</si>
  <si>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</si>
  <si>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</si>
  <si>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</si>
  <si>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</si>
  <si>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</si>
  <si>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</si>
  <si>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</si>
  <si>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</si>
  <si>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</si>
  <si>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</si>
  <si>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</si>
  <si>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</si>
  <si>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</si>
  <si>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</si>
  <si>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</si>
  <si>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</si>
  <si>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</si>
  <si>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</si>
  <si>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</si>
  <si>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</si>
  <si>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</si>
  <si>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</si>
  <si>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</si>
  <si>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</si>
  <si>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</si>
  <si>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</si>
  <si>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</si>
  <si>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</si>
  <si>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</si>
  <si>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</si>
  <si>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</si>
  <si>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</si>
  <si>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</si>
  <si>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</si>
  <si>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</si>
  <si>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</si>
  <si>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</si>
  <si>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</si>
  <si>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</si>
  <si>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</si>
  <si>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</si>
  <si>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</si>
  <si>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</si>
  <si>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</si>
  <si>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</si>
  <si>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</si>
  <si>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</si>
  <si>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</si>
  <si>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</si>
  <si>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</si>
  <si>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</si>
  <si>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</si>
  <si>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</si>
  <si>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</si>
  <si>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</si>
  <si>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</si>
  <si>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</si>
  <si>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</si>
  <si>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</si>
  <si>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</si>
  <si>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</si>
  <si>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</si>
  <si>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</si>
  <si>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</si>
  <si>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</si>
  <si>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</si>
  <si>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</si>
  <si>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</si>
  <si>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</si>
  <si>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</si>
  <si>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</si>
  <si>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</si>
  <si>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</si>
  <si>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</si>
  <si>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</si>
  <si>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</si>
  <si>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</si>
  <si>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</si>
  <si>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</si>
  <si>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</si>
  <si>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</si>
  <si>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</si>
  <si>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</si>
  <si>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</si>
  <si>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</si>
  <si>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</si>
  <si>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</si>
  <si>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</si>
  <si>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</si>
  <si>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</si>
  <si>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</si>
  <si>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</si>
  <si>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</si>
  <si>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</si>
  <si>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</si>
  <si>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</si>
  <si>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</si>
  <si>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</si>
  <si>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</si>
  <si>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</si>
  <si>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</si>
  <si>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</si>
  <si>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</si>
  <si>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</si>
  <si>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</si>
  <si>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</si>
  <si>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</si>
  <si>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</si>
  <si>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</si>
  <si>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</si>
  <si>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</si>
  <si>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</si>
  <si>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</si>
  <si>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</si>
  <si>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</si>
  <si>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</si>
  <si>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</si>
  <si>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</si>
  <si>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</si>
  <si>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</si>
  <si>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</si>
  <si>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</si>
  <si>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</si>
  <si>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</si>
  <si>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</si>
  <si>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</si>
  <si>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</si>
  <si>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</si>
  <si>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</si>
  <si>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</si>
  <si>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</si>
  <si>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</si>
  <si>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</si>
  <si>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</si>
  <si>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</si>
  <si>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</si>
  <si>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</si>
  <si>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</si>
  <si>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</si>
  <si>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</si>
  <si>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</si>
  <si>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</si>
  <si>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</si>
  <si>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</si>
  <si>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</si>
  <si>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</si>
  <si>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</si>
  <si>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</si>
  <si>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</si>
  <si>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</si>
  <si>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</si>
  <si>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</si>
  <si>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</si>
  <si>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</si>
  <si>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</si>
  <si>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</si>
  <si>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</si>
  <si>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</si>
  <si>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</si>
  <si>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</si>
  <si>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</si>
  <si>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</si>
  <si>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</si>
  <si>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</si>
  <si>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</si>
  <si>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</si>
  <si>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</si>
  <si>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</si>
  <si>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</si>
  <si>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</si>
  <si>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</si>
  <si>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</si>
  <si>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</si>
  <si>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</si>
  <si>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</si>
  <si>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</si>
  <si>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</si>
  <si>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</si>
  <si>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</si>
  <si>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</si>
  <si>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</si>
  <si>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</si>
  <si>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</si>
  <si>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</si>
  <si>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</si>
  <si>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</si>
  <si>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</si>
  <si>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</si>
  <si>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</si>
  <si>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</si>
  <si>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</si>
  <si>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</si>
  <si>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</si>
  <si>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</si>
  <si>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</si>
  <si>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</si>
  <si>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</si>
  <si>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</si>
  <si>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</si>
  <si>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</si>
  <si>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</si>
  <si>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</si>
  <si>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</si>
  <si>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</si>
  <si>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</si>
  <si>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</si>
  <si>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</si>
  <si>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</si>
  <si>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</si>
  <si>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</si>
  <si>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</si>
  <si>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</si>
  <si>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</si>
  <si>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</si>
  <si>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</si>
  <si>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</si>
  <si>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</si>
  <si>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</si>
  <si>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</si>
  <si>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</si>
  <si>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</si>
  <si>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</si>
  <si>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</si>
  <si>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</si>
  <si>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</si>
  <si>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</si>
  <si>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</si>
  <si>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</si>
  <si>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</si>
  <si>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</si>
  <si>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</si>
  <si>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</si>
  <si>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</si>
  <si>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</si>
  <si>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</si>
  <si>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</si>
  <si>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</si>
  <si>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</si>
  <si>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</si>
  <si>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</si>
  <si>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</si>
  <si>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</si>
  <si>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</si>
  <si>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</si>
  <si>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</si>
  <si>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</si>
  <si>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</si>
  <si>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</si>
  <si>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</si>
  <si>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</si>
  <si>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</si>
  <si>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</si>
  <si>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</si>
  <si>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</si>
  <si>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</si>
  <si>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</si>
  <si>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</si>
  <si>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</si>
  <si>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</si>
  <si>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</si>
  <si>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</si>
  <si>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</si>
  <si>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</si>
  <si>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</si>
  <si>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</si>
  <si>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</si>
  <si>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</si>
  <si>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</si>
  <si>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</si>
  <si>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</si>
  <si>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</si>
  <si>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</si>
  <si>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</si>
  <si>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</si>
  <si>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</si>
  <si>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</si>
  <si>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</si>
  <si>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</si>
  <si>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</si>
  <si>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</si>
  <si>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</si>
  <si>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</si>
  <si>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</si>
  <si>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</si>
  <si>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</si>
  <si>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</si>
  <si>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</si>
  <si>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</si>
  <si>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</si>
  <si>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</si>
  <si>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</si>
  <si>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</si>
  <si>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</si>
  <si>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</si>
  <si>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</si>
  <si>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</si>
  <si>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</si>
  <si>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</si>
  <si>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</si>
  <si>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</si>
  <si>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</si>
  <si>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</si>
  <si>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</si>
  <si>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</si>
  <si>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</si>
  <si>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</si>
  <si>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</si>
  <si>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</si>
  <si>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</si>
  <si>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</si>
  <si>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</si>
  <si>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</si>
  <si>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</si>
  <si>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</si>
  <si>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</si>
  <si>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</si>
  <si>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</si>
  <si>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</si>
  <si>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</si>
  <si>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</si>
  <si>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</si>
  <si>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</si>
  <si>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</si>
  <si>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</si>
  <si>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</si>
  <si>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</si>
  <si>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</si>
  <si>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</si>
  <si>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</si>
  <si>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</si>
  <si>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</si>
  <si>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</si>
  <si>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</si>
  <si>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</si>
  <si>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</si>
  <si>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</si>
  <si>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</si>
  <si>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</si>
  <si>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</si>
  <si>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</si>
  <si>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</si>
  <si>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</si>
  <si>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</si>
  <si>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</si>
  <si>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</si>
  <si>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</si>
  <si>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</si>
  <si>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</si>
  <si>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</si>
  <si>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</si>
  <si>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</si>
  <si>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</si>
  <si>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</si>
  <si>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</si>
  <si>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</si>
  <si>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</si>
  <si>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</si>
  <si>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</si>
  <si>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</si>
  <si>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</si>
  <si>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</si>
  <si>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</si>
  <si>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</si>
  <si>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</si>
  <si>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</si>
  <si>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</si>
  <si>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</si>
  <si>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</si>
  <si>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</si>
  <si>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</si>
  <si>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</si>
  <si>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</si>
  <si>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</si>
  <si>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</si>
  <si>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</si>
  <si>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</si>
  <si>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</si>
  <si>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</si>
  <si>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</si>
  <si>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</si>
  <si>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</si>
  <si>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</si>
  <si>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</si>
  <si>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</si>
  <si>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</si>
  <si>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</si>
  <si>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</si>
  <si>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</si>
  <si>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</si>
  <si>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</si>
  <si>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</si>
  <si>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</si>
  <si>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</si>
  <si>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</si>
  <si>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</si>
  <si>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</si>
  <si>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</si>
  <si>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</si>
  <si>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</si>
  <si>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</si>
  <si>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</si>
  <si>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</si>
  <si>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</si>
  <si>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</si>
  <si>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</si>
  <si>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</si>
  <si>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</si>
  <si>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</si>
  <si>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</si>
  <si>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</si>
  <si>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</si>
  <si>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</si>
  <si>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</si>
  <si>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</si>
  <si>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</si>
  <si>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</si>
  <si>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</si>
  <si>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</si>
  <si>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</si>
  <si>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</si>
  <si>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</si>
  <si>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</si>
  <si>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</si>
  <si>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</si>
  <si>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</si>
  <si>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</si>
  <si>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</si>
  <si>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</si>
  <si>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</si>
  <si>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</si>
  <si>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</si>
  <si>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</si>
  <si>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</si>
  <si>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</si>
  <si>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</si>
  <si>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</si>
  <si>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</si>
  <si>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</si>
  <si>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</si>
  <si>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</si>
  <si>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</si>
  <si>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</si>
  <si>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</si>
  <si>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</si>
  <si>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</si>
  <si>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</si>
  <si>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</si>
  <si>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</si>
  <si>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</si>
  <si>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</si>
  <si>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</si>
  <si>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</si>
  <si>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</si>
  <si>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</si>
  <si>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</si>
  <si>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</si>
  <si>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</si>
  <si>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</si>
  <si>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</si>
  <si>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</si>
  <si>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</si>
  <si>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</si>
  <si>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</si>
  <si>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</si>
  <si>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</si>
  <si>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</si>
  <si>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</si>
  <si>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</si>
  <si>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</si>
  <si>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</si>
  <si>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</si>
  <si>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</si>
  <si>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</si>
  <si>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</si>
  <si>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</si>
  <si>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</si>
  <si>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</si>
  <si>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</si>
  <si>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</si>
  <si>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</si>
  <si>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</si>
  <si>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</si>
  <si>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</si>
  <si>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</si>
  <si>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</si>
  <si>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</si>
  <si>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</si>
  <si>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</si>
  <si>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</si>
  <si>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</si>
  <si>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</si>
  <si>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</si>
  <si>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</si>
  <si>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</si>
  <si>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</si>
  <si>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</si>
  <si>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</si>
  <si>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</si>
  <si>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</si>
  <si>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</si>
  <si>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</si>
  <si>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</si>
  <si>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</si>
  <si>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</si>
  <si>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</si>
  <si>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</si>
  <si>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</si>
  <si>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</si>
  <si>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</si>
  <si>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</si>
  <si>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</si>
  <si>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</si>
  <si>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</si>
  <si>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</si>
  <si>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</si>
  <si>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</si>
  <si>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</si>
  <si>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</si>
  <si>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</si>
  <si>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</si>
  <si>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</si>
  <si>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</si>
  <si>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</si>
  <si>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</si>
  <si>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</si>
  <si>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</si>
  <si>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</si>
  <si>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</si>
  <si>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</si>
  <si>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</si>
  <si>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</si>
  <si>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</si>
  <si>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</si>
  <si>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</si>
  <si>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</si>
  <si>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</si>
  <si>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</si>
  <si>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</si>
  <si>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</si>
  <si>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</si>
  <si>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</si>
  <si>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</si>
  <si>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</si>
  <si>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</si>
  <si>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</si>
  <si>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</si>
  <si>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</si>
  <si>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</si>
  <si>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</si>
  <si>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</si>
  <si>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</si>
  <si>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</si>
  <si>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</si>
  <si>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</si>
  <si>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</si>
  <si>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</si>
  <si>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</si>
  <si>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</si>
  <si>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</si>
  <si>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</si>
  <si>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</si>
  <si>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</si>
  <si>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</si>
  <si>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</si>
  <si>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</si>
  <si>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</si>
  <si>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</si>
  <si>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</si>
  <si>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</si>
  <si>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</si>
  <si>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</si>
  <si>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</si>
  <si>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</si>
  <si>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</si>
  <si>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</si>
  <si>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</si>
  <si>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</si>
  <si>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</si>
  <si>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</si>
  <si>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</si>
  <si>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</si>
  <si>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</si>
  <si>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</si>
  <si>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</si>
  <si>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</si>
  <si>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</si>
  <si>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</si>
  <si>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</si>
  <si>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</si>
  <si>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</si>
  <si>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</si>
  <si>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</si>
  <si>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</si>
  <si>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</si>
  <si>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</si>
  <si>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</si>
  <si>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</si>
  <si>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</si>
  <si>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</si>
  <si>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</si>
  <si>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</si>
  <si>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</si>
  <si>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</si>
  <si>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</si>
  <si>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</si>
  <si>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</si>
  <si>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</si>
  <si>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</si>
  <si>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</si>
  <si>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</si>
  <si>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</si>
  <si>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</si>
  <si>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</si>
  <si>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</si>
  <si>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</si>
  <si>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</si>
  <si>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</si>
  <si>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</si>
  <si>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</si>
  <si>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</si>
  <si>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</si>
  <si>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</si>
  <si>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</si>
  <si>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</si>
  <si>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</si>
  <si>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</si>
  <si>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</si>
  <si>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</si>
  <si>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</si>
  <si>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</si>
  <si>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</si>
  <si>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</si>
  <si>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</si>
  <si>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</si>
  <si>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</si>
  <si>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</si>
  <si>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</si>
  <si>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</si>
  <si>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</si>
  <si>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</si>
  <si>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</si>
  <si>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</si>
  <si>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</si>
  <si>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</si>
  <si>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</si>
  <si>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</si>
  <si>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</si>
  <si>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</si>
  <si>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</si>
  <si>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</si>
  <si>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</si>
  <si>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</si>
  <si>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</si>
  <si>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</si>
  <si>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</si>
  <si>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</si>
  <si>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</si>
  <si>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</si>
  <si>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</si>
  <si>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</si>
  <si>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</si>
  <si>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</si>
  <si>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</si>
  <si>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</si>
  <si>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</si>
  <si>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</si>
  <si>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</si>
  <si>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</si>
  <si>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</si>
  <si>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</si>
  <si>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</si>
  <si>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</si>
  <si>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</si>
  <si>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</si>
  <si>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</si>
  <si>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</si>
  <si>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</si>
  <si>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</si>
  <si>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</si>
  <si>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</si>
  <si>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</si>
  <si>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</si>
  <si>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</si>
  <si>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</si>
  <si>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</si>
  <si>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</si>
  <si>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</si>
  <si>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</si>
  <si>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</si>
  <si>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</si>
  <si>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</si>
  <si>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</si>
  <si>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</si>
  <si>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</si>
  <si>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</si>
  <si>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</si>
  <si>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</si>
  <si>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</si>
  <si>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</si>
  <si>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</si>
  <si>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</si>
  <si>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</si>
  <si>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</si>
  <si>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</si>
  <si>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</si>
  <si>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</si>
  <si>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</si>
  <si>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</si>
  <si>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</si>
  <si>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</si>
  <si>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</si>
  <si>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</si>
  <si>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</si>
  <si>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</si>
  <si>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</si>
  <si>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</si>
  <si>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</si>
  <si>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</si>
  <si>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</si>
  <si>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</si>
  <si>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</si>
  <si>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</si>
  <si>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</si>
  <si>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</si>
  <si>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</si>
  <si>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</si>
  <si>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</si>
  <si>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</si>
  <si>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</si>
  <si>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</si>
  <si>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</si>
  <si>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</si>
  <si>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</si>
  <si>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</si>
  <si>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</si>
  <si>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</si>
  <si>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</si>
  <si>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</si>
  <si>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</si>
  <si>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</si>
  <si>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</si>
  <si>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</si>
  <si>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</si>
  <si>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</si>
  <si>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</si>
  <si>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</si>
  <si>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</si>
  <si>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</si>
  <si>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</si>
  <si>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</si>
  <si>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</si>
  <si>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</si>
  <si>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</si>
  <si>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</si>
  <si>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</si>
  <si>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</si>
  <si>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</si>
  <si>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</si>
  <si>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</si>
  <si>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</si>
  <si>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</si>
  <si>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</si>
  <si>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</si>
  <si>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</si>
  <si>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</si>
  <si>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</si>
  <si>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</si>
  <si>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</si>
  <si>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</si>
  <si>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</si>
  <si>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</si>
  <si>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</si>
  <si>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</si>
  <si>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</si>
  <si>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</si>
  <si>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</si>
  <si>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</si>
  <si>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</si>
  <si>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</si>
  <si>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</si>
  <si>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</si>
  <si>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</si>
  <si>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</si>
  <si>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</si>
  <si>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</si>
  <si>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</si>
  <si>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</si>
  <si>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</si>
  <si>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</si>
  <si>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</si>
  <si>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</si>
  <si>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</si>
  <si>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</si>
  <si>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</si>
  <si>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</si>
  <si>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</si>
  <si>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</si>
  <si>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</si>
  <si>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</si>
  <si>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</si>
  <si>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</si>
  <si>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</si>
  <si>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</si>
  <si>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</si>
  <si>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</si>
  <si>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</si>
  <si>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</si>
  <si>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</si>
  <si>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</si>
  <si>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</si>
  <si>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</si>
  <si>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</si>
  <si>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</si>
  <si>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</si>
  <si>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</si>
  <si>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</si>
  <si>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</si>
  <si>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</si>
  <si>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</si>
  <si>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</si>
  <si>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</si>
  <si>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</si>
  <si>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</si>
  <si>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</si>
  <si>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</si>
  <si>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</si>
  <si>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</si>
  <si>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</si>
  <si>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</si>
  <si>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</si>
  <si>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</si>
  <si>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</si>
  <si>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</si>
  <si>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</si>
  <si>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</si>
  <si>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</si>
  <si>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</si>
  <si>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</si>
  <si>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</si>
  <si>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</si>
  <si>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</si>
  <si>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</si>
  <si>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</si>
  <si>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</si>
  <si>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</si>
  <si>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</si>
  <si>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</si>
  <si>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</si>
  <si>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</si>
  <si>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</si>
  <si>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</si>
  <si>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</si>
  <si>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</si>
  <si>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</si>
  <si>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</si>
  <si>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</si>
  <si>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</si>
  <si>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</si>
  <si>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</si>
  <si>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</si>
  <si>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</si>
  <si>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</si>
  <si>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</si>
  <si>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</si>
  <si>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</si>
  <si>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</si>
  <si>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</si>
  <si>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</si>
  <si>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</si>
  <si>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</si>
  <si>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</si>
  <si>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</si>
  <si>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</si>
  <si>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</si>
  <si>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</si>
  <si>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</si>
  <si>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</si>
  <si>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</si>
  <si>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</si>
  <si>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</si>
  <si>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</si>
  <si>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</si>
  <si>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</si>
  <si>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</si>
  <si>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</si>
  <si>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</si>
  <si>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</si>
  <si>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</si>
  <si>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</si>
  <si>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</si>
  <si>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</si>
  <si>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</si>
  <si>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</si>
  <si>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</si>
  <si>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</si>
  <si>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</si>
  <si>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</si>
  <si>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</si>
  <si>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</si>
  <si>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</si>
  <si>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</si>
  <si>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</si>
  <si>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</si>
  <si>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</si>
  <si>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</si>
  <si>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</si>
  <si>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</si>
  <si>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</si>
  <si>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</si>
  <si>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</si>
  <si>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</si>
  <si>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</si>
  <si>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</si>
  <si>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</si>
  <si>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</si>
  <si>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</si>
  <si>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</si>
  <si>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</si>
  <si>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</si>
  <si>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</si>
  <si>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</si>
  <si>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</si>
  <si>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</si>
  <si>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</si>
  <si>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</si>
  <si>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</si>
  <si>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</si>
  <si>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</si>
  <si>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</si>
  <si>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</si>
  <si>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</si>
  <si>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</si>
  <si>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</si>
  <si>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</si>
  <si>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</si>
  <si>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</si>
  <si>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</si>
  <si>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</si>
  <si>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</si>
  <si>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</si>
  <si>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</si>
  <si>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</si>
  <si>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</si>
  <si>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</si>
  <si>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</si>
  <si>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</si>
  <si>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</si>
  <si>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</si>
  <si>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</si>
  <si>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</si>
  <si>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</si>
  <si>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</si>
  <si>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</si>
  <si>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</si>
  <si>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</si>
  <si>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</si>
  <si>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</si>
  <si>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</si>
  <si>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</si>
  <si>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</si>
  <si>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</si>
  <si>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</si>
  <si>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</si>
  <si>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</si>
  <si>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</si>
  <si>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</si>
  <si>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</si>
  <si>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</si>
  <si>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</si>
  <si>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</si>
  <si>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</si>
  <si>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</si>
  <si>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</si>
  <si>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</si>
  <si>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</si>
  <si>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</si>
  <si>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</si>
  <si>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</si>
  <si>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</si>
  <si>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</si>
  <si>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</si>
  <si>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</si>
  <si>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</si>
  <si>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</si>
  <si>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</si>
  <si>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</si>
  <si>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</si>
  <si>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</si>
  <si>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</si>
  <si>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</si>
  <si>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</si>
  <si>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</si>
  <si>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</si>
  <si>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</si>
  <si>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</si>
  <si>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</si>
  <si>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</si>
  <si>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</si>
  <si>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</si>
  <si>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</si>
  <si>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</si>
  <si>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</si>
  <si>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</si>
  <si>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</si>
  <si>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</si>
  <si>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</si>
  <si>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</si>
  <si>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</si>
  <si>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</si>
  <si>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</si>
  <si>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</si>
  <si>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</si>
  <si>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</si>
  <si>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</si>
  <si>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</si>
  <si>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</si>
  <si>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</si>
  <si>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</si>
  <si>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</si>
  <si>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</si>
  <si>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</si>
  <si>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</si>
  <si>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</si>
  <si>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</si>
  <si>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</si>
  <si>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</si>
  <si>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</si>
  <si>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</si>
  <si>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</si>
  <si>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</si>
  <si>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</si>
  <si>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</si>
  <si>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</si>
  <si>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</si>
  <si>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</si>
  <si>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</si>
  <si>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</si>
  <si>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</si>
  <si>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</si>
  <si>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</si>
  <si>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</si>
  <si>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</si>
  <si>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</si>
  <si>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</si>
  <si>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</si>
  <si>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</si>
  <si>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</si>
  <si>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</si>
  <si>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</si>
  <si>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</si>
  <si>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</si>
  <si>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</si>
  <si>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</si>
  <si>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</si>
  <si>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</si>
  <si>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</si>
  <si>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</si>
  <si>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</si>
  <si>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</si>
  <si>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</si>
  <si>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</si>
  <si>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</si>
  <si>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</si>
  <si>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</si>
  <si>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</si>
  <si>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</si>
  <si>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</si>
  <si>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</si>
  <si>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</si>
  <si>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</si>
  <si>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</si>
  <si>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</si>
  <si>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</si>
  <si>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</si>
  <si>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</si>
  <si>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</si>
  <si>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</si>
  <si>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</si>
  <si>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</si>
  <si>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</si>
  <si>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</si>
  <si>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</si>
  <si>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</si>
  <si>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</si>
  <si>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</si>
  <si>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</si>
  <si>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</si>
  <si>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</si>
  <si>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</si>
  <si>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</si>
  <si>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</si>
  <si>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</si>
  <si>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</si>
  <si>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</si>
  <si>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</si>
  <si>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</si>
  <si>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</si>
  <si>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</si>
  <si>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</si>
  <si>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</si>
  <si>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</si>
  <si>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</si>
  <si>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</si>
  <si>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</si>
  <si>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</si>
  <si>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</si>
  <si>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</si>
  <si>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</si>
  <si>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</si>
  <si>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</si>
  <si>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</si>
  <si>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</si>
  <si>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</si>
  <si>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</si>
  <si>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</si>
  <si>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</si>
  <si>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</si>
  <si>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</si>
  <si>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</si>
  <si>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</si>
  <si>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</si>
  <si>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</si>
  <si>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</si>
  <si>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</si>
  <si>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</si>
  <si>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</si>
  <si>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</si>
  <si>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</si>
  <si>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</si>
  <si>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</si>
  <si>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</si>
  <si>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</si>
  <si>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</si>
  <si>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</si>
  <si>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</si>
  <si>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</si>
  <si>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</si>
  <si>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</si>
  <si>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</si>
  <si>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</si>
  <si>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</si>
  <si>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</si>
  <si>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</si>
  <si>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</si>
  <si>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</si>
  <si>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</si>
  <si>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</si>
  <si>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</si>
  <si>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</si>
  <si>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</si>
  <si>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</si>
  <si>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</si>
  <si>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</si>
  <si>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</si>
  <si>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</si>
  <si>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</si>
  <si>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</si>
  <si>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</si>
  <si>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</si>
  <si>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</si>
  <si>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</si>
  <si>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</si>
  <si>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</si>
  <si>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</si>
  <si>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</si>
  <si>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</si>
  <si>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</si>
  <si>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</si>
  <si>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</si>
  <si>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</si>
  <si>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</si>
  <si>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</si>
  <si>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</si>
  <si>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</si>
  <si>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</si>
  <si>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</si>
  <si>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</si>
  <si>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</si>
  <si>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</si>
  <si>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</si>
  <si>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</si>
  <si>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</si>
  <si>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</si>
  <si>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</si>
  <si>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</si>
  <si>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</si>
  <si>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</si>
  <si>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</si>
  <si>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</si>
  <si>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</si>
  <si>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</si>
  <si>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</si>
  <si>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</si>
  <si>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</si>
  <si>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</si>
  <si>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</si>
  <si>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</si>
  <si>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</si>
  <si>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</si>
  <si>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</si>
  <si>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</si>
  <si>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</si>
  <si>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</si>
  <si>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</si>
  <si>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</si>
  <si>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</si>
  <si>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</si>
  <si>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</si>
  <si>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</si>
  <si>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</si>
  <si>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</si>
  <si>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</si>
  <si>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</si>
  <si>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</si>
  <si>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</si>
  <si>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</si>
  <si>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</si>
  <si>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</si>
  <si>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</si>
  <si>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</si>
  <si>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</si>
  <si>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</si>
  <si>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</si>
  <si>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</si>
  <si>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</si>
  <si>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</si>
  <si>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</si>
  <si>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</si>
  <si>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</si>
  <si>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</si>
  <si>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</si>
  <si>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</si>
  <si>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</si>
  <si>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</si>
  <si>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</si>
  <si>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</si>
  <si>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</si>
  <si>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</si>
  <si>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</si>
  <si>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</si>
  <si>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</si>
  <si>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</si>
  <si>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</si>
  <si>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</si>
  <si>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</si>
  <si>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</si>
  <si>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</si>
  <si>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</si>
  <si>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</si>
  <si>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</si>
  <si>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</si>
  <si>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</si>
  <si>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</si>
  <si>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</si>
  <si>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</si>
  <si>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</si>
  <si>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</si>
  <si>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</si>
  <si>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</si>
  <si>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</si>
  <si>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</si>
  <si>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</si>
  <si>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</si>
  <si>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</si>
  <si>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</si>
  <si>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</si>
  <si>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</si>
  <si>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</si>
  <si>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</si>
  <si>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</si>
  <si>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</si>
  <si>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</si>
  <si>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</si>
  <si>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</si>
  <si>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</si>
  <si>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</si>
  <si>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</si>
  <si>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</si>
  <si>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</si>
  <si>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</si>
  <si>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</si>
  <si>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</si>
  <si>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</si>
  <si>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</si>
  <si>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</si>
  <si>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</si>
  <si>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</si>
  <si>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</si>
  <si>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</si>
  <si>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</si>
  <si>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</si>
  <si>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</si>
  <si>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</si>
  <si>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</si>
  <si>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</si>
  <si>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</si>
  <si>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</si>
  <si>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</si>
  <si>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</si>
  <si>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</si>
  <si>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</si>
  <si>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</si>
  <si>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</si>
  <si>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</si>
  <si>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</si>
  <si>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</si>
  <si>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</si>
  <si>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</si>
  <si>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</si>
  <si>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</si>
  <si>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</si>
  <si>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</si>
  <si>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</si>
  <si>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</si>
  <si>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</si>
  <si>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</si>
  <si>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</si>
  <si>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</si>
  <si>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</si>
  <si>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</si>
  <si>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</si>
  <si>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</si>
  <si>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</si>
  <si>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</si>
  <si>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</si>
  <si>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</si>
  <si>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</si>
  <si>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</si>
  <si>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</si>
  <si>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</si>
  <si>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</si>
  <si>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</si>
  <si>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</si>
  <si>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</si>
  <si>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</si>
  <si>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</si>
  <si>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</si>
  <si>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</si>
  <si>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</si>
  <si>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</si>
  <si>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</si>
  <si>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</si>
  <si>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</si>
  <si>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</si>
  <si>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</si>
  <si>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</si>
  <si>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</si>
  <si>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</si>
  <si>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</si>
  <si>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</si>
  <si>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</si>
  <si>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</si>
  <si>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</si>
  <si>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</si>
  <si>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</si>
  <si>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</si>
  <si>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</si>
  <si>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</si>
  <si>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</si>
  <si>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</si>
  <si>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</si>
  <si>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</si>
  <si>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</si>
  <si>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</si>
  <si>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</si>
  <si>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</si>
  <si>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</si>
  <si>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</si>
  <si>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</si>
  <si>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</si>
  <si>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</si>
  <si>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</si>
  <si>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</si>
  <si>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</si>
  <si>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</si>
  <si>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</si>
  <si>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</si>
  <si>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</si>
  <si>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</si>
  <si>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</si>
  <si>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</si>
  <si>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</si>
  <si>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</si>
  <si>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</si>
  <si>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</si>
  <si>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</si>
  <si>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</si>
  <si>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</si>
  <si>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</si>
  <si>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</si>
  <si>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</si>
  <si>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</si>
  <si>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</si>
  <si>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</si>
  <si>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</si>
  <si>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</si>
  <si>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</si>
  <si>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</si>
  <si>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</si>
  <si>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</si>
  <si>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</si>
  <si>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</si>
  <si>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</si>
  <si>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</si>
  <si>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</si>
  <si>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</si>
  <si>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</si>
  <si>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</si>
  <si>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</si>
  <si>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</si>
  <si>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</si>
  <si>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</si>
  <si>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</si>
  <si>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</si>
  <si>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</si>
  <si>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</si>
  <si>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</si>
  <si>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</si>
  <si>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</si>
  <si>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</si>
  <si>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</si>
  <si>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</si>
  <si>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</si>
  <si>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</si>
  <si>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</si>
  <si>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</si>
  <si>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</si>
  <si>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</si>
  <si>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</si>
  <si>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</si>
  <si>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</si>
  <si>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</si>
  <si>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</si>
  <si>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</si>
  <si>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</si>
  <si>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</si>
  <si>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</si>
  <si>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</si>
  <si>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</si>
  <si>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</si>
  <si>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</si>
  <si>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</si>
  <si>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</si>
  <si>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</si>
  <si>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</si>
  <si>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</si>
  <si>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</si>
  <si>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</si>
  <si>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</si>
  <si>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</si>
  <si>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</si>
  <si>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</si>
  <si>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</si>
  <si>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</si>
  <si>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</si>
  <si>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</si>
  <si>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</si>
  <si>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</si>
  <si>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</si>
  <si>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</si>
  <si>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</si>
  <si>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</si>
  <si>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</si>
  <si>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</si>
  <si>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</si>
  <si>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</si>
  <si>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</si>
  <si>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</si>
  <si>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</si>
  <si>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</si>
  <si>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</si>
  <si>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</si>
  <si>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</si>
  <si>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</si>
  <si>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</si>
  <si>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</si>
  <si>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</si>
  <si>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</si>
  <si>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</si>
  <si>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</si>
  <si>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</si>
  <si>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</si>
  <si>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</si>
  <si>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</si>
  <si>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</si>
  <si>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</si>
  <si>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</si>
  <si>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</si>
  <si>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</si>
  <si>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</si>
  <si>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</si>
  <si>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</si>
  <si>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</si>
  <si>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</si>
  <si>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</si>
  <si>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</si>
  <si>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</si>
  <si>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</si>
  <si>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</si>
  <si>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</si>
  <si>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</si>
  <si>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</si>
  <si>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</si>
  <si>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</si>
  <si>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</si>
  <si>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</si>
  <si>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</si>
  <si>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</si>
  <si>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</si>
  <si>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</si>
  <si>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</si>
  <si>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</si>
  <si>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</si>
  <si>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</si>
  <si>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</si>
  <si>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</si>
  <si>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</si>
  <si>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</si>
  <si>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</si>
  <si>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</si>
  <si>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</si>
  <si>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</si>
  <si>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</si>
  <si>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</si>
  <si>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</si>
  <si>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</si>
  <si>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</si>
  <si>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</si>
  <si>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</si>
  <si>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</si>
  <si>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</si>
  <si>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</si>
  <si>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</si>
  <si>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</si>
  <si>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</si>
  <si>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</si>
  <si>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</si>
  <si>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</si>
  <si>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</si>
  <si>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</si>
  <si>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</si>
  <si>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</si>
  <si>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</si>
  <si>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</si>
  <si>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</si>
  <si>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</si>
  <si>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</si>
  <si>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</si>
  <si>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</si>
  <si>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</si>
  <si>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</si>
  <si>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</si>
  <si>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</si>
  <si>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</si>
  <si>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</si>
  <si>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</si>
  <si>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</si>
  <si>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</si>
  <si>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</si>
  <si>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</si>
  <si>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</si>
  <si>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</si>
  <si>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</si>
  <si>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</si>
  <si>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</si>
  <si>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</si>
  <si>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</si>
  <si>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</si>
  <si>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</si>
  <si>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</si>
  <si>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</si>
  <si>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</si>
  <si>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</si>
  <si>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</si>
  <si>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</si>
  <si>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</si>
  <si>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</si>
  <si>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</si>
  <si>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</si>
  <si>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</si>
  <si>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</si>
  <si>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</si>
  <si>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</si>
  <si>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</si>
  <si>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</si>
  <si>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</si>
  <si>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</si>
  <si>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</si>
  <si>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</si>
  <si>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</si>
  <si>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</si>
  <si>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</si>
  <si>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</si>
  <si>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</si>
  <si>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</si>
  <si>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</si>
  <si>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</si>
  <si>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</si>
  <si>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</si>
  <si>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</si>
  <si>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</si>
  <si>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</si>
  <si>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</si>
  <si>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</si>
  <si>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</si>
  <si>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</si>
  <si>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</si>
  <si>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</si>
  <si>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</si>
  <si>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</si>
  <si>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</si>
  <si>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</si>
  <si>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</si>
  <si>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</si>
  <si>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</si>
  <si>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</si>
  <si>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</si>
  <si>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</si>
  <si>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</si>
  <si>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</si>
  <si>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</si>
  <si>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</si>
  <si>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</si>
  <si>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</si>
  <si>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</si>
  <si>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</si>
  <si>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</si>
  <si>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</si>
  <si>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</si>
  <si>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</si>
  <si>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</si>
  <si>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</si>
  <si>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</si>
  <si>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</si>
  <si>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</si>
  <si>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</si>
  <si>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</si>
  <si>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</si>
  <si>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</si>
  <si>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</si>
  <si>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</si>
  <si>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</si>
  <si>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</si>
  <si>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</si>
  <si>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</si>
  <si>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</si>
  <si>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</si>
  <si>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</si>
  <si>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</si>
  <si>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</si>
  <si>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</si>
  <si>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</si>
  <si>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</si>
  <si>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</si>
  <si>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</si>
  <si>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</si>
  <si>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</si>
  <si>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</si>
  <si>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</si>
  <si>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</si>
  <si>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</si>
  <si>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</si>
  <si>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</si>
  <si>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</si>
  <si>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</si>
  <si>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</si>
  <si>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</si>
  <si>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</si>
  <si>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</si>
  <si>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</si>
  <si>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</si>
  <si>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</si>
  <si>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</si>
  <si>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</si>
  <si>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</si>
  <si>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</si>
  <si>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</si>
  <si>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</si>
  <si>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</si>
  <si>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</si>
  <si>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</si>
  <si>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</si>
  <si>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</si>
  <si>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</si>
  <si>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</si>
  <si>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</si>
  <si>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</si>
  <si>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</si>
  <si>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</si>
  <si>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</si>
  <si>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</si>
  <si>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</si>
  <si>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</si>
  <si>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</si>
  <si>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</si>
  <si>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</si>
  <si>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</si>
  <si>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</si>
  <si>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</si>
  <si>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</si>
  <si>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</si>
  <si>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</si>
  <si>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</si>
  <si>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</si>
  <si>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</si>
  <si>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</si>
  <si>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</si>
  <si>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</si>
  <si>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</si>
  <si>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</si>
  <si>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</si>
  <si>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</si>
  <si>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</si>
  <si>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</si>
  <si>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</si>
  <si>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</si>
  <si>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</si>
  <si>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</si>
  <si>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</si>
  <si>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</si>
  <si>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</si>
  <si>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</si>
  <si>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</si>
  <si>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</si>
  <si>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</si>
  <si>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</si>
  <si>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</si>
  <si>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</si>
  <si>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</si>
  <si>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</si>
  <si>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</si>
  <si>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</si>
  <si>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</si>
  <si>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</si>
  <si>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</si>
  <si>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</si>
  <si>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</si>
  <si>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</si>
  <si>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</si>
  <si>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</si>
  <si>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</si>
  <si>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</si>
  <si>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</si>
  <si>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</si>
  <si>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</si>
  <si>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</si>
  <si>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</si>
  <si>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</si>
  <si>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</si>
  <si>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</si>
  <si>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</si>
  <si>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</si>
  <si>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</si>
  <si>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</si>
  <si>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</si>
  <si>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</si>
  <si>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</si>
  <si>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</si>
  <si>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</si>
  <si>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</si>
  <si>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</si>
  <si>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</si>
  <si>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</si>
  <si>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</si>
  <si>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</si>
  <si>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</si>
  <si>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</si>
  <si>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</si>
  <si>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</si>
  <si>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</si>
  <si>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</si>
  <si>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</si>
  <si>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</si>
  <si>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</si>
  <si>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</si>
  <si>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</si>
  <si>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</si>
  <si>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</si>
  <si>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</si>
  <si>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</si>
  <si>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</si>
  <si>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</si>
  <si>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</si>
  <si>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</si>
  <si>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</si>
  <si>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</si>
  <si>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</si>
  <si>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</si>
  <si>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</si>
  <si>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</si>
  <si>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</si>
  <si>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</si>
  <si>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</si>
  <si>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</si>
  <si>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</si>
  <si>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</si>
  <si>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</si>
  <si>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</si>
  <si>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</si>
  <si>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</si>
  <si>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</si>
  <si>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</si>
  <si>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</si>
  <si>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</si>
  <si>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</si>
  <si>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</si>
  <si>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</si>
  <si>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</si>
  <si>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</si>
  <si>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</si>
  <si>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</si>
  <si>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</si>
  <si>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</si>
  <si>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</si>
  <si>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</si>
  <si>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</si>
  <si>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</si>
  <si>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</si>
  <si>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</si>
  <si>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</si>
  <si>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</si>
  <si>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</si>
  <si>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</si>
  <si>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</si>
  <si>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</si>
  <si>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</si>
  <si>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</si>
  <si>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</si>
  <si>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</si>
  <si>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</si>
  <si>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</si>
  <si>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</si>
  <si>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</si>
  <si>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</si>
  <si>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</si>
  <si>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</si>
  <si>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</si>
  <si>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</si>
  <si>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</si>
  <si>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</si>
  <si>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</si>
  <si>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</si>
  <si>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</si>
  <si>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</si>
  <si>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</si>
  <si>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</si>
  <si>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</si>
  <si>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</si>
  <si>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</si>
  <si>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</si>
  <si>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</si>
  <si>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</si>
  <si>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</si>
  <si>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</si>
  <si>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</si>
  <si>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</si>
  <si>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</si>
  <si>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</si>
  <si>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</si>
  <si>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</si>
  <si>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</si>
  <si>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</si>
  <si>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</si>
  <si>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</si>
  <si>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</si>
  <si>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</si>
  <si>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</si>
  <si>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</si>
  <si>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</si>
  <si>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</si>
  <si>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</si>
  <si>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</si>
  <si>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</si>
  <si>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</si>
  <si>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</si>
  <si>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</si>
  <si>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</si>
  <si>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</si>
  <si>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</si>
  <si>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</si>
  <si>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</si>
  <si>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</si>
  <si>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</si>
  <si>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</si>
  <si>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</si>
  <si>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</si>
  <si>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</si>
  <si>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</si>
  <si>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</si>
  <si>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</si>
  <si>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</si>
  <si>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</si>
  <si>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</si>
  <si>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</si>
  <si>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</si>
  <si>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</si>
  <si>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</si>
  <si>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</si>
  <si>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</si>
  <si>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</si>
  <si>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</si>
  <si>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</si>
  <si>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</si>
  <si>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</si>
  <si>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</si>
  <si>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</si>
  <si>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</si>
  <si>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</si>
  <si>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</si>
  <si>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</si>
  <si>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</si>
  <si>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</si>
  <si>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</si>
  <si>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</si>
  <si>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</si>
  <si>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</si>
  <si>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</si>
  <si>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</si>
  <si>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</si>
  <si>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</si>
  <si>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</si>
  <si>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</si>
  <si>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</si>
  <si>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</si>
  <si>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</si>
  <si>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</si>
  <si>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</si>
  <si>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</si>
  <si>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</si>
  <si>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</si>
  <si>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</si>
  <si>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</si>
  <si>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</si>
  <si>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</si>
  <si>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</si>
  <si>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</si>
  <si>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</si>
  <si>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</si>
  <si>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</si>
  <si>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</si>
  <si>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</si>
  <si>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</si>
  <si>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</si>
  <si>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</si>
  <si>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</si>
  <si>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</si>
  <si>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</si>
  <si>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</si>
  <si>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</si>
  <si>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</si>
  <si>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</si>
  <si>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</si>
  <si>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</si>
  <si>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</si>
  <si>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</si>
  <si>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</si>
  <si>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</si>
  <si>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</si>
  <si>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</si>
  <si>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</si>
  <si>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</si>
  <si>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</si>
  <si>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</si>
  <si>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</si>
  <si>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</si>
  <si>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</si>
  <si>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</si>
  <si>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</si>
  <si>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</si>
  <si>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</si>
  <si>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</si>
  <si>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</si>
  <si>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</si>
  <si>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</si>
  <si>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</si>
  <si>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</si>
  <si>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</si>
  <si>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</si>
  <si>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</si>
  <si>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</si>
  <si>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</si>
  <si>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</si>
  <si>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</si>
  <si>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</si>
  <si>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</si>
  <si>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</si>
  <si>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</si>
  <si>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</si>
  <si>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</si>
  <si>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</si>
  <si>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</si>
  <si>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</si>
  <si>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</si>
  <si>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</si>
  <si>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</si>
  <si>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</si>
  <si>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</si>
  <si>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</si>
  <si>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</si>
  <si>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</si>
  <si>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</si>
  <si>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</si>
  <si>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</si>
  <si>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</si>
  <si>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</si>
  <si>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</si>
  <si>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</si>
  <si>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</si>
  <si>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</si>
  <si>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</si>
  <si>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</si>
  <si>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</si>
  <si>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</si>
  <si>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</si>
  <si>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</si>
  <si>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</si>
  <si>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</si>
  <si>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</si>
  <si>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</si>
  <si>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</si>
  <si>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</si>
  <si>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</si>
  <si>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</si>
  <si>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</si>
  <si>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</si>
  <si>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</si>
  <si>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</si>
  <si>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</si>
  <si>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</si>
  <si>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</si>
  <si>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</si>
  <si>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</si>
  <si>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</si>
  <si>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</si>
  <si>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</si>
  <si>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</si>
  <si>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</si>
  <si>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</si>
  <si>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</si>
  <si>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</si>
  <si>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</si>
  <si>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</si>
  <si>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</si>
  <si>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</si>
  <si>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</si>
  <si>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</si>
  <si>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</si>
  <si>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</si>
  <si>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</si>
  <si>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</si>
  <si>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</si>
  <si>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</si>
  <si>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</si>
  <si>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</si>
  <si>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</si>
  <si>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</si>
  <si>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</si>
  <si>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</si>
  <si>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</si>
  <si>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</si>
  <si>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</si>
  <si>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</si>
  <si>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</si>
  <si>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</si>
  <si>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</si>
  <si>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</si>
  <si>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</si>
  <si>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</si>
  <si>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</si>
  <si>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</si>
  <si>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</si>
  <si>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</si>
  <si>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</si>
  <si>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</si>
  <si>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</si>
  <si>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</si>
  <si>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</si>
  <si>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</si>
  <si>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</si>
  <si>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</si>
  <si>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</si>
  <si>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</si>
  <si>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</si>
  <si>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</si>
  <si>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</si>
  <si>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</si>
  <si>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</si>
  <si>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</si>
  <si>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</si>
  <si>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</si>
  <si>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</si>
  <si>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</si>
  <si>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</si>
  <si>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</si>
  <si>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</si>
  <si>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</si>
  <si>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</si>
  <si>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</si>
  <si>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</si>
  <si>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</si>
  <si>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</si>
  <si>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</si>
  <si>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</si>
  <si>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</si>
  <si>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</si>
  <si>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</si>
  <si>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</si>
  <si>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</si>
  <si>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</si>
  <si>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</si>
  <si>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</si>
  <si>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</si>
  <si>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</si>
  <si>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</si>
  <si>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</si>
  <si>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</si>
  <si>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</si>
  <si>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</si>
  <si>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</si>
  <si>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</si>
  <si>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</si>
  <si>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</si>
  <si>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</si>
  <si>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</si>
  <si>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</si>
  <si>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</si>
  <si>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</si>
  <si>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</si>
  <si>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</si>
  <si>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</si>
  <si>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</si>
  <si>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</si>
  <si>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</si>
  <si>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</si>
  <si>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</si>
  <si>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</si>
  <si>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</si>
  <si>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</si>
  <si>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</si>
  <si>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</si>
  <si>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</si>
  <si>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</si>
  <si>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</si>
  <si>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</si>
  <si>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</si>
  <si>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</si>
  <si>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</si>
  <si>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</si>
  <si>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</si>
  <si>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</si>
  <si>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</si>
  <si>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</si>
  <si>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</si>
  <si>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</si>
  <si>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</si>
  <si>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</si>
  <si>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</si>
  <si>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</si>
  <si>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</si>
  <si>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</si>
  <si>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</si>
  <si>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</si>
  <si>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</si>
  <si>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</si>
  <si>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</si>
  <si>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</si>
  <si>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</si>
  <si>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</si>
  <si>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</si>
  <si>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</si>
  <si>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</si>
  <si>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</si>
  <si>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</si>
  <si>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</si>
  <si>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</si>
  <si>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</si>
  <si>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</si>
  <si>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</si>
  <si>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</si>
  <si>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</si>
  <si>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</si>
  <si>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</si>
  <si>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</si>
  <si>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</si>
  <si>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</si>
  <si>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</si>
  <si>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</si>
  <si>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</si>
  <si>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</si>
  <si>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</si>
  <si>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</si>
  <si>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</si>
  <si>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</si>
  <si>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</si>
  <si>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</si>
  <si>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</si>
  <si>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</si>
  <si>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</si>
  <si>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</si>
  <si>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</si>
  <si>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</si>
  <si>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</si>
  <si>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</si>
  <si>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</si>
  <si>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</si>
  <si>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</si>
  <si>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</si>
  <si>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</si>
  <si>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</si>
  <si>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</si>
  <si>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</si>
  <si>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</si>
  <si>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</si>
  <si>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</si>
  <si>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</si>
  <si>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</si>
  <si>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</si>
  <si>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</si>
  <si>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</si>
  <si>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</si>
  <si>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</si>
  <si>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</si>
  <si>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</si>
  <si>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</si>
  <si>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</si>
  <si>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</si>
  <si>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</si>
  <si>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</si>
  <si>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</si>
  <si>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</si>
  <si>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</si>
  <si>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</si>
  <si>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</si>
  <si>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</si>
  <si>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</si>
  <si>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</si>
  <si>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</si>
  <si>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</si>
  <si>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</si>
  <si>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</si>
  <si>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</si>
  <si>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</si>
  <si>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</si>
  <si>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</si>
  <si>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</si>
  <si>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</si>
  <si>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</si>
  <si>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</si>
  <si>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</si>
  <si>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</si>
  <si>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</si>
  <si>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</si>
  <si>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</si>
  <si>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</si>
  <si>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</si>
  <si>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</si>
  <si>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</si>
  <si>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</si>
  <si>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</si>
  <si>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</si>
  <si>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</si>
  <si>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</si>
  <si>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</si>
  <si>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</si>
  <si>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</si>
  <si>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</si>
  <si>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</si>
  <si>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</si>
  <si>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</si>
  <si>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</si>
  <si>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</si>
  <si>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</si>
  <si>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</si>
  <si>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</si>
  <si>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</si>
  <si>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</si>
  <si>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</si>
  <si>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</si>
  <si>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</si>
  <si>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</si>
  <si>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</si>
  <si>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</si>
  <si>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</si>
  <si>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</si>
  <si>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</si>
  <si>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</si>
  <si>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</si>
  <si>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</si>
  <si>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</si>
  <si>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</si>
  <si>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</si>
  <si>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</si>
  <si>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</si>
  <si>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</si>
  <si>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</si>
  <si>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</si>
  <si>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</si>
  <si>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</si>
  <si>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</si>
  <si>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</si>
  <si>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</si>
  <si>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</si>
  <si>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</si>
  <si>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</si>
  <si>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</si>
  <si>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</si>
  <si>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</si>
  <si>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</si>
  <si>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</si>
  <si>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</si>
  <si>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</si>
  <si>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</si>
  <si>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</si>
  <si>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</si>
  <si>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</si>
  <si>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</si>
  <si>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</si>
  <si>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</si>
  <si>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</si>
  <si>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</si>
  <si>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</si>
  <si>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</si>
  <si>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</si>
  <si>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</si>
  <si>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</si>
  <si>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</si>
  <si>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</si>
  <si>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</si>
  <si>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</si>
  <si>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</si>
  <si>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</si>
  <si>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</si>
  <si>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</si>
  <si>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</si>
  <si>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</si>
  <si>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</si>
  <si>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</si>
  <si>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</si>
  <si>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</si>
  <si>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</si>
  <si>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</si>
  <si>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</si>
  <si>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</si>
  <si>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</si>
  <si>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</si>
  <si>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</si>
  <si>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</si>
  <si>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</si>
  <si>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</si>
  <si>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</si>
  <si>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</si>
  <si>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</si>
  <si>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</si>
  <si>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</si>
  <si>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</si>
  <si>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</si>
  <si>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</si>
  <si>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</si>
  <si>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</si>
  <si>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</si>
  <si>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</si>
  <si>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</si>
  <si>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</si>
  <si>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</si>
  <si>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</si>
  <si>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</si>
  <si>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</si>
  <si>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</si>
  <si>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</si>
  <si>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</si>
  <si>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</si>
  <si>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</si>
  <si>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</si>
  <si>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</si>
  <si>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</si>
  <si>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</si>
  <si>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</si>
  <si>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</si>
  <si>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</si>
  <si>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</si>
  <si>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</si>
  <si>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</si>
  <si>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</si>
  <si>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</si>
  <si>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</si>
  <si>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</si>
  <si>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</si>
  <si>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</si>
  <si>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</si>
  <si>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</si>
  <si>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</si>
  <si>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</si>
  <si>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</si>
  <si>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</si>
  <si>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</si>
  <si>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</si>
  <si>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</si>
  <si>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</si>
  <si>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</si>
  <si>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</si>
  <si>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</si>
  <si>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</si>
  <si>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</si>
  <si>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</si>
  <si>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</si>
  <si>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</si>
  <si>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</si>
  <si>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</si>
  <si>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</si>
  <si>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</si>
  <si>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</si>
  <si>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</si>
  <si>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</si>
  <si>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</si>
  <si>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</si>
  <si>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</si>
  <si>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</si>
  <si>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</si>
  <si>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</si>
  <si>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</si>
  <si>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</si>
  <si>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</si>
  <si>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</si>
  <si>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</si>
  <si>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</si>
  <si>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</si>
  <si>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</si>
  <si>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</si>
  <si>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</si>
  <si>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</si>
  <si>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</si>
  <si>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</si>
  <si>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</si>
  <si>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</si>
  <si>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</si>
  <si>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</si>
  <si>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</si>
  <si>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</si>
  <si>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</si>
  <si>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</si>
  <si>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</si>
  <si>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</si>
  <si>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</si>
  <si>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</si>
  <si>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</si>
  <si>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</si>
  <si>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</si>
  <si>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</si>
  <si>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</si>
  <si>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</si>
  <si>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</si>
  <si>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</si>
  <si>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</si>
  <si>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</si>
  <si>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</si>
  <si>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</si>
  <si>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</si>
  <si>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</si>
  <si>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</si>
  <si>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</si>
  <si>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</si>
  <si>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</si>
  <si>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</si>
  <si>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</si>
  <si>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</si>
  <si>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</si>
  <si>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</si>
  <si>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</si>
  <si>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</si>
  <si>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</si>
  <si>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</si>
  <si>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</si>
  <si>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</si>
  <si>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</si>
  <si>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</si>
  <si>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</si>
  <si>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</si>
  <si>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</si>
  <si>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</si>
  <si>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</si>
  <si>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</si>
  <si>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</si>
  <si>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</si>
  <si>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</si>
  <si>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</si>
  <si>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</si>
  <si>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</si>
  <si>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</si>
  <si>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</si>
  <si>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</si>
  <si>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</si>
  <si>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</si>
  <si>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</si>
  <si>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</si>
  <si>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</si>
  <si>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</si>
  <si>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</si>
  <si>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</si>
  <si>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</si>
  <si>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</si>
  <si>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</si>
  <si>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</si>
  <si>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</si>
  <si>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</si>
  <si>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</si>
  <si>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</si>
  <si>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</si>
  <si>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</si>
  <si>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</si>
  <si>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</si>
  <si>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</si>
  <si>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</si>
  <si>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</si>
  <si>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</si>
  <si>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</si>
  <si>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</si>
  <si>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</si>
  <si>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</si>
  <si>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</si>
  <si>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</si>
  <si>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</si>
  <si>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</si>
  <si>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</si>
  <si>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</si>
  <si>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</si>
  <si>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</si>
  <si>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</si>
  <si>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</si>
  <si>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</si>
  <si>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</si>
  <si>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</si>
  <si>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</si>
  <si>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</si>
  <si>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</si>
  <si>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</si>
  <si>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</si>
  <si>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</si>
  <si>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</si>
  <si>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</si>
  <si>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</si>
  <si>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</si>
  <si>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</si>
  <si>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</si>
  <si>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</si>
  <si>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</si>
  <si>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</si>
  <si>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</si>
  <si>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</si>
  <si>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</si>
  <si>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</si>
  <si>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</si>
  <si>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</si>
  <si>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</si>
  <si>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</si>
  <si>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</si>
  <si>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</si>
  <si>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</si>
  <si>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</si>
  <si>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</si>
  <si>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</si>
  <si>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</si>
  <si>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</si>
  <si>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</si>
  <si>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</si>
  <si>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</si>
  <si>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</si>
  <si>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</si>
  <si>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</si>
  <si>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</si>
  <si>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</si>
  <si>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</si>
  <si>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</si>
  <si>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</si>
  <si>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</si>
  <si>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</si>
  <si>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</si>
  <si>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</si>
  <si>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</si>
  <si>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</si>
  <si>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</si>
  <si>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</si>
  <si>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</si>
  <si>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</si>
  <si>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</si>
  <si>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</si>
  <si>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</si>
  <si>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</si>
  <si>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</si>
  <si>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</si>
  <si>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</si>
  <si>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</si>
  <si>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</si>
  <si>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</si>
  <si>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</si>
  <si>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</si>
  <si>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</si>
  <si>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</si>
  <si>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</si>
  <si>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</si>
  <si>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</si>
  <si>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</si>
  <si>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</si>
  <si>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</si>
  <si>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</si>
  <si>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</si>
  <si>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</si>
  <si>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</si>
  <si>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</si>
  <si>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</si>
  <si>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</si>
  <si>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</si>
  <si>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</si>
  <si>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</si>
  <si>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</si>
  <si>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</si>
  <si>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</si>
  <si>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</si>
  <si>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</si>
  <si>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</si>
  <si>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</si>
  <si>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</si>
  <si>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</si>
  <si>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</si>
  <si>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</si>
  <si>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</si>
  <si>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</si>
  <si>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</si>
  <si>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</si>
  <si>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</si>
  <si>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</si>
  <si>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</si>
  <si>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</si>
  <si>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</si>
  <si>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</si>
  <si>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</si>
  <si>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</si>
  <si>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</si>
  <si>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</si>
  <si>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</si>
  <si>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</si>
  <si>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</si>
  <si>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</si>
  <si>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</si>
  <si>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</si>
  <si>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</si>
  <si>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</si>
  <si>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</si>
  <si>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</si>
  <si>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</si>
  <si>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</si>
  <si>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</si>
  <si>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</si>
  <si>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</si>
  <si>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</si>
  <si>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</si>
  <si>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</si>
  <si>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</si>
  <si>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</si>
  <si>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</si>
  <si>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</si>
  <si>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</si>
  <si>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</si>
  <si>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</si>
  <si>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</si>
  <si>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</si>
  <si>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</si>
  <si>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</si>
  <si>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</si>
  <si>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</si>
  <si>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</si>
  <si>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</si>
  <si>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</si>
  <si>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</si>
  <si>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</si>
  <si>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</si>
  <si>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</si>
  <si>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</si>
  <si>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</si>
  <si>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</si>
  <si>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</si>
  <si>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</si>
  <si>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</si>
  <si>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</si>
  <si>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</si>
  <si>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</si>
  <si>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</si>
  <si>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</si>
  <si>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</si>
  <si>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</si>
  <si>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</si>
  <si>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</si>
  <si>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</si>
  <si>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</si>
  <si>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</si>
  <si>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</si>
  <si>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</si>
  <si>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</si>
  <si>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</si>
  <si>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</si>
  <si>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</si>
  <si>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</si>
  <si>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</si>
  <si>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</si>
  <si>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</si>
  <si>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</si>
  <si>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</si>
  <si>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</si>
  <si>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</si>
  <si>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</si>
  <si>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</si>
  <si>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</si>
  <si>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</si>
  <si>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</si>
  <si>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</si>
  <si>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</si>
  <si>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</si>
  <si>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</si>
  <si>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</si>
  <si>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</si>
  <si>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</si>
  <si>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</si>
  <si>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</si>
  <si>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</si>
  <si>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</si>
  <si>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</si>
  <si>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</si>
  <si>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</si>
  <si>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</si>
  <si>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</si>
  <si>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</si>
  <si>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</si>
  <si>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</si>
  <si>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</si>
  <si>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</si>
  <si>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</si>
  <si>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</si>
  <si>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</si>
  <si>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</si>
  <si>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</si>
  <si>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</si>
  <si>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</si>
  <si>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</si>
  <si>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</si>
  <si>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</si>
  <si>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</si>
  <si>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</si>
  <si>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</si>
  <si>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</si>
  <si>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</si>
  <si>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</si>
  <si>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</si>
  <si>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</si>
  <si>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</si>
  <si>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</si>
  <si>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</si>
  <si>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</si>
  <si>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</si>
  <si>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</si>
  <si>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</si>
  <si>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</si>
  <si>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</si>
  <si>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</si>
  <si>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</si>
  <si>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</si>
  <si>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</si>
  <si>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</si>
  <si>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</si>
  <si>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</si>
  <si>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</si>
  <si>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</si>
  <si>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</si>
  <si>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</si>
  <si>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</si>
  <si>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</si>
  <si>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</si>
  <si>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</si>
  <si>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</si>
  <si>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</si>
  <si>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</si>
  <si>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</si>
  <si>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</si>
  <si>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</si>
  <si>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</si>
  <si>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</si>
  <si>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</si>
  <si>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</si>
  <si>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</si>
  <si>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</si>
  <si>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</si>
  <si>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</si>
  <si>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</si>
  <si>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</si>
  <si>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</si>
  <si>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</si>
  <si>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</si>
  <si>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</si>
  <si>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</si>
  <si>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</si>
  <si>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</si>
  <si>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</si>
  <si>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</si>
  <si>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</si>
  <si>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</si>
  <si>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</si>
  <si>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</si>
  <si>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</si>
  <si>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</si>
  <si>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</si>
  <si>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</si>
  <si>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</si>
  <si>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</si>
  <si>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</si>
  <si>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</si>
  <si>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</si>
  <si>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</si>
  <si>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</si>
  <si>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</si>
  <si>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</si>
  <si>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</si>
  <si>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</si>
  <si>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</si>
  <si>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</si>
  <si>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</si>
  <si>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</si>
  <si>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</si>
  <si>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</si>
  <si>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</si>
  <si>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</si>
  <si>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</si>
  <si>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</si>
  <si>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</si>
  <si>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</si>
  <si>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</si>
  <si>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</si>
  <si>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</si>
  <si>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</si>
  <si>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</si>
  <si>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</si>
  <si>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</si>
  <si>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</si>
  <si>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</si>
  <si>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</si>
  <si>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</si>
  <si>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</si>
  <si>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</si>
  <si>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</si>
  <si>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</si>
  <si>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</si>
  <si>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</si>
  <si>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</si>
  <si>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</si>
  <si>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</si>
  <si>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</si>
  <si>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</si>
  <si>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</si>
  <si>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</si>
  <si>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</si>
  <si>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</si>
  <si>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</si>
  <si>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</si>
  <si>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</si>
  <si>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</si>
  <si>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</si>
  <si>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</si>
  <si>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</si>
  <si>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</si>
  <si>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</si>
  <si>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</si>
  <si>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</si>
  <si>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</si>
  <si>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</si>
  <si>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</si>
  <si>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</si>
  <si>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</si>
  <si>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</si>
  <si>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</si>
  <si>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</si>
  <si>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</si>
  <si>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</si>
  <si>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</si>
  <si>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</si>
  <si>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</si>
  <si>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</si>
  <si>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</si>
  <si>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</si>
  <si>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</si>
  <si>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</si>
  <si>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</si>
  <si>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</si>
  <si>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</si>
  <si>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</si>
  <si>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</si>
  <si>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</si>
  <si>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</si>
  <si>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</si>
  <si>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</si>
  <si>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</si>
  <si>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</si>
  <si>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</si>
  <si>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</si>
  <si>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</si>
  <si>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</si>
  <si>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</si>
  <si>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</si>
  <si>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</si>
  <si>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</si>
  <si>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</si>
  <si>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</si>
  <si>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</si>
  <si>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</si>
  <si>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</si>
  <si>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</si>
  <si>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</si>
  <si>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</si>
  <si>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</si>
  <si>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</si>
  <si>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</si>
  <si>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</si>
  <si>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</si>
  <si>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</si>
  <si>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</si>
  <si>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</si>
  <si>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</si>
  <si>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</si>
  <si>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</si>
  <si>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</si>
  <si>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</si>
  <si>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</si>
  <si>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</si>
  <si>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</si>
  <si>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</si>
  <si>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</si>
  <si>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</si>
  <si>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</si>
  <si>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</si>
  <si>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</si>
  <si>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</si>
  <si>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</si>
  <si>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</si>
  <si>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</si>
  <si>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</si>
  <si>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</si>
  <si>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</si>
  <si>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</si>
  <si>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</si>
  <si>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</si>
  <si>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</si>
  <si>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</si>
  <si>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</si>
  <si>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</si>
  <si>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</si>
  <si>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</si>
  <si>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</si>
  <si>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</si>
  <si>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</si>
  <si>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</si>
  <si>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</si>
  <si>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</si>
  <si>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</si>
  <si>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</si>
  <si>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</si>
  <si>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</si>
  <si>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</si>
  <si>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</si>
  <si>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</si>
  <si>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</si>
  <si>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</si>
  <si>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</si>
  <si>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</si>
  <si>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</si>
  <si>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</si>
  <si>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</si>
  <si>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</si>
  <si>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</si>
  <si>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</si>
  <si>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</si>
  <si>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</si>
  <si>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</si>
  <si>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</si>
  <si>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</si>
  <si>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</si>
  <si>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</si>
  <si>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</si>
  <si>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</si>
  <si>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</si>
  <si>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</si>
  <si>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</si>
  <si>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</si>
  <si>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</si>
  <si>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</si>
  <si>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</si>
  <si>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</si>
  <si>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</si>
  <si>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</si>
  <si>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</si>
  <si>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</si>
  <si>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</si>
  <si>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</si>
  <si>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</si>
  <si>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</si>
  <si>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</si>
  <si>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</si>
  <si>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</si>
  <si>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</si>
  <si>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</si>
  <si>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</si>
  <si>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</si>
  <si>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</si>
  <si>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</si>
  <si>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</si>
  <si>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</si>
  <si>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</si>
  <si>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</si>
  <si>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</si>
  <si>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</si>
  <si>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</si>
  <si>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</si>
  <si>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</si>
  <si>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</si>
  <si>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</si>
  <si>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</si>
  <si>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</si>
  <si>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</si>
  <si>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</si>
  <si>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</si>
  <si>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</si>
  <si>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</si>
  <si>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</si>
  <si>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</si>
  <si>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</si>
  <si>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</si>
  <si>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</si>
  <si>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</si>
  <si>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</si>
  <si>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</si>
  <si>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</si>
  <si>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</si>
  <si>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</si>
  <si>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</si>
  <si>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</si>
  <si>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</si>
  <si>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</si>
  <si>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</si>
  <si>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</si>
  <si>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</si>
  <si>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</si>
  <si>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</si>
  <si>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</si>
  <si>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</si>
  <si>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</si>
  <si>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</si>
  <si>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</si>
  <si>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</si>
  <si>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</si>
  <si>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</si>
  <si>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</si>
  <si>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</si>
  <si>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</si>
  <si>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</si>
  <si>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</si>
  <si>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</si>
  <si>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</si>
  <si>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</si>
  <si>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</si>
  <si>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</si>
  <si>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</si>
  <si>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</si>
  <si>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</si>
  <si>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</si>
  <si>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</si>
  <si>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</si>
  <si>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</si>
  <si>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</si>
  <si>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</si>
  <si>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</si>
  <si>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</si>
  <si>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</si>
  <si>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</si>
  <si>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</si>
  <si>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</si>
  <si>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</si>
  <si>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</si>
  <si>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</si>
  <si>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</si>
  <si>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</si>
  <si>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</si>
  <si>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</si>
  <si>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</si>
  <si>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</si>
  <si>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</si>
  <si>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</si>
  <si>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</si>
  <si>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</si>
  <si>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</si>
  <si>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</si>
  <si>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</si>
  <si>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</si>
  <si>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</si>
  <si>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</si>
  <si>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</si>
  <si>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</si>
  <si>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</si>
  <si>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</si>
  <si>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</si>
  <si>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</si>
  <si>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</si>
  <si>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</si>
  <si>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</si>
  <si>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</si>
  <si>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</si>
  <si>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</si>
  <si>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</si>
  <si>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</si>
  <si>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</si>
  <si>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</si>
  <si>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</si>
  <si>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</si>
  <si>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</si>
  <si>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</si>
  <si>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</si>
  <si>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</si>
  <si>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</si>
  <si>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</si>
  <si>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</si>
  <si>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</si>
  <si>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</si>
  <si>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</si>
  <si>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</si>
  <si>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</si>
  <si>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</si>
  <si>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</si>
  <si>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</si>
  <si>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</si>
  <si>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</si>
  <si>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</si>
  <si>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</si>
  <si>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</si>
  <si>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</si>
  <si>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</si>
  <si>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</si>
  <si>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</si>
  <si>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</si>
  <si>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</si>
  <si>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</si>
  <si>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</si>
  <si>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</si>
  <si>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</si>
  <si>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</si>
  <si>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</si>
  <si>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</si>
  <si>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</si>
  <si>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</si>
  <si>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</si>
  <si>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</si>
  <si>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</si>
  <si>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</si>
  <si>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</si>
  <si>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</si>
  <si>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</si>
  <si>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</si>
  <si>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</si>
  <si>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</si>
  <si>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</si>
  <si>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</si>
  <si>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</si>
  <si>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</si>
  <si>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</si>
  <si>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</si>
  <si>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</si>
  <si>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</si>
  <si>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</si>
  <si>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</si>
  <si>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</si>
  <si>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</si>
  <si>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</si>
  <si>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</si>
  <si>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</si>
  <si>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</si>
  <si>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</si>
  <si>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</si>
  <si>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</si>
  <si>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</si>
  <si>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</si>
  <si>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</si>
  <si>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</si>
  <si>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</si>
  <si>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</si>
  <si>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</si>
  <si>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</si>
  <si>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</si>
  <si>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</si>
  <si>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</si>
  <si>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</si>
  <si>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</si>
  <si>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</si>
  <si>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</si>
  <si>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</si>
  <si>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</si>
  <si>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</si>
  <si>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</si>
  <si>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</si>
  <si>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</si>
  <si>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</si>
  <si>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</si>
  <si>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</si>
  <si>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</si>
  <si>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</si>
  <si>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</si>
  <si>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</si>
  <si>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</si>
  <si>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</si>
  <si>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</si>
  <si>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</si>
  <si>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</si>
  <si>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</si>
  <si>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</si>
  <si>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</si>
  <si>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</si>
  <si>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</si>
  <si>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</si>
  <si>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</si>
  <si>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</si>
  <si>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</si>
  <si>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</si>
  <si>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</si>
  <si>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</si>
  <si>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</si>
  <si>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</si>
  <si>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</si>
  <si>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</si>
  <si>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</si>
  <si>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</si>
  <si>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</si>
  <si>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</si>
  <si>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</si>
  <si>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</si>
  <si>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</si>
  <si>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</si>
  <si>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</si>
  <si>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</si>
  <si>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</si>
  <si>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</si>
  <si>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</si>
  <si>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</si>
  <si>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</si>
  <si>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</si>
  <si>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</si>
  <si>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</si>
  <si>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</si>
  <si>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</si>
  <si>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</si>
  <si>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</si>
  <si>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</si>
  <si>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</si>
  <si>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</si>
  <si>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</si>
  <si>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</si>
  <si>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</si>
  <si>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</si>
  <si>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</si>
  <si>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</si>
  <si>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</si>
  <si>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</si>
  <si>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</si>
  <si>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</si>
  <si>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</si>
  <si>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</si>
  <si>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</si>
  <si>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</si>
  <si>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</si>
  <si>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</si>
  <si>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</si>
  <si>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</si>
  <si>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</si>
  <si>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</si>
  <si>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</si>
  <si>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</si>
  <si>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</si>
  <si>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</si>
  <si>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</si>
  <si>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</si>
  <si>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</si>
  <si>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</si>
  <si>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</si>
  <si>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</si>
  <si>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</si>
  <si>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</si>
  <si>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</si>
  <si>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</si>
  <si>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</si>
  <si>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</si>
  <si>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</si>
  <si>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</si>
  <si>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</si>
  <si>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</si>
  <si>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</si>
  <si>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</si>
  <si>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</si>
  <si>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</si>
  <si>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</si>
  <si>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</si>
  <si>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</si>
  <si>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</si>
  <si>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</si>
  <si>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</si>
  <si>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</si>
  <si>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</si>
  <si>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</si>
  <si>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</si>
  <si>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</si>
  <si>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</si>
  <si>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</si>
  <si>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</si>
  <si>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</si>
  <si>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</si>
  <si>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</si>
  <si>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</si>
  <si>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</si>
  <si>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</si>
  <si>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</si>
  <si>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</si>
  <si>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</si>
  <si>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</si>
  <si>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</si>
  <si>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</si>
  <si>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</si>
  <si>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</si>
  <si>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</si>
  <si>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</si>
  <si>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</si>
  <si>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</si>
  <si>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</si>
  <si>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</si>
  <si>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</si>
  <si>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</si>
  <si>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</si>
  <si>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</si>
  <si>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</si>
  <si>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</si>
  <si>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</si>
  <si>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</si>
  <si>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</si>
  <si>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</si>
  <si>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</si>
  <si>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</si>
  <si>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</si>
  <si>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</si>
  <si>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</si>
  <si>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</si>
  <si>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</si>
  <si>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</si>
  <si>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</si>
  <si>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</si>
  <si>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</si>
  <si>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</si>
  <si>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</si>
  <si>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</si>
  <si>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</si>
  <si>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</si>
  <si>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</si>
  <si>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</si>
  <si>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</si>
  <si>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</si>
  <si>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</si>
  <si>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</si>
  <si>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</si>
  <si>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</si>
  <si>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</si>
  <si>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</si>
  <si>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</si>
  <si>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</si>
  <si>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</si>
  <si>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</si>
  <si>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</si>
  <si>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</si>
  <si>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</si>
  <si>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</si>
  <si>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</si>
  <si>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</si>
  <si>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</si>
  <si>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</si>
  <si>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</si>
  <si>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</si>
  <si>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</si>
  <si>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</si>
  <si>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</si>
  <si>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</si>
  <si>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</si>
  <si>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</si>
  <si>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</si>
  <si>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</si>
  <si>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</si>
  <si>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</si>
  <si>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</si>
  <si>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</si>
  <si>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</si>
  <si>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</si>
  <si>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</si>
  <si>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</si>
  <si>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</si>
  <si>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</si>
  <si>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</si>
  <si>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</si>
  <si>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</si>
  <si>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</si>
  <si>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</si>
  <si>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</si>
  <si>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</si>
  <si>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</si>
  <si>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</si>
  <si>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</si>
  <si>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</si>
  <si>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</si>
  <si>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</si>
  <si>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</si>
  <si>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</si>
  <si>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</si>
  <si>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</si>
  <si>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</si>
  <si>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</si>
  <si>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</si>
  <si>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</si>
  <si>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</si>
  <si>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</si>
  <si>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</si>
  <si>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</si>
  <si>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</si>
  <si>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</si>
  <si>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</si>
  <si>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</si>
  <si>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</si>
  <si>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</si>
  <si>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</si>
  <si>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</si>
  <si>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</si>
  <si>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</si>
  <si>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</si>
  <si>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</si>
  <si>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</si>
  <si>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</si>
  <si>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</si>
  <si>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</si>
  <si>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</si>
  <si>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</si>
  <si>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</si>
  <si>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</si>
  <si>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</si>
  <si>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</si>
  <si>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</si>
  <si>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</si>
  <si>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</si>
  <si>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</si>
  <si>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</si>
  <si>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</si>
  <si>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</si>
  <si>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</si>
  <si>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</si>
  <si>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</si>
  <si>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</si>
  <si>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</si>
  <si>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</si>
  <si>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</si>
  <si>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</si>
  <si>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</si>
  <si>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</si>
  <si>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</si>
  <si>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</si>
  <si>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</si>
  <si>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</si>
  <si>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</si>
  <si>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</si>
  <si>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</si>
  <si>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</si>
  <si>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</si>
  <si>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</si>
  <si>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</si>
  <si>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</si>
  <si>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</si>
  <si>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</si>
  <si>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</si>
  <si>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</si>
  <si>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</si>
  <si>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</si>
  <si>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</si>
  <si>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</si>
  <si>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</si>
  <si>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</si>
  <si>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</si>
  <si>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</si>
  <si>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</si>
  <si>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</si>
  <si>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</si>
  <si>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</si>
  <si>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</si>
  <si>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</si>
  <si>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</si>
  <si>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</si>
  <si>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</si>
  <si>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</si>
  <si>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</si>
  <si>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</si>
  <si>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</si>
  <si>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</si>
  <si>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</si>
  <si>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</si>
  <si>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</si>
  <si>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</si>
  <si>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</si>
  <si>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</si>
  <si>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</si>
  <si>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</si>
  <si>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</si>
  <si>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</si>
  <si>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</si>
  <si>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</si>
  <si>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</si>
  <si>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</si>
  <si>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</si>
  <si>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</si>
  <si>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</si>
  <si>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</si>
  <si>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</si>
  <si>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</si>
  <si>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</si>
  <si>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</si>
  <si>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</si>
  <si>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</si>
  <si>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</si>
  <si>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</si>
  <si>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</si>
  <si>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</si>
  <si>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</si>
  <si>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</si>
  <si>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</si>
  <si>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</si>
  <si>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</si>
  <si>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</si>
  <si>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</si>
  <si>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</si>
  <si>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</si>
  <si>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</si>
  <si>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</si>
  <si>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</si>
  <si>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</si>
  <si>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</si>
  <si>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</si>
  <si>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</si>
  <si>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</si>
  <si>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</si>
  <si>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</si>
  <si>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</si>
  <si>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</si>
  <si>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</si>
  <si>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</si>
  <si>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</si>
  <si>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</si>
  <si>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</si>
  <si>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</si>
  <si>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</si>
  <si>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</si>
  <si>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</si>
  <si>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</si>
  <si>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</si>
  <si>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</si>
  <si>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</si>
  <si>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</si>
  <si>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</si>
  <si>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</si>
  <si>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</si>
  <si>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</si>
  <si>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</si>
  <si>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</si>
  <si>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</si>
  <si>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</si>
  <si>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</si>
  <si>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</si>
  <si>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</si>
  <si>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</si>
  <si>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</si>
  <si>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</si>
  <si>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</si>
  <si>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</si>
  <si>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</si>
  <si>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</si>
  <si>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</si>
  <si>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</si>
  <si>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</si>
  <si>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</si>
  <si>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</si>
  <si>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</si>
  <si>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</si>
  <si>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</si>
  <si>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</si>
  <si>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</si>
  <si>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</si>
  <si>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</si>
  <si>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</si>
  <si>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</si>
  <si>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</si>
  <si>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</si>
  <si>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</si>
  <si>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</si>
  <si>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</si>
  <si>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</si>
  <si>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</si>
  <si>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</si>
  <si>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</si>
  <si>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</si>
  <si>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</si>
  <si>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</si>
  <si>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</si>
  <si>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</si>
  <si>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</si>
  <si>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</si>
  <si>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</si>
  <si>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</si>
  <si>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</si>
  <si>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</si>
  <si>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</si>
  <si>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</si>
  <si>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</si>
  <si>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</si>
  <si>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</si>
  <si>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</si>
  <si>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</si>
  <si>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</si>
  <si>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</si>
  <si>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</si>
  <si>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</si>
  <si>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</si>
  <si>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</si>
  <si>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</si>
  <si>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</si>
  <si>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</si>
  <si>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</si>
  <si>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</si>
  <si>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</si>
  <si>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</si>
  <si>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</si>
  <si>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</si>
  <si>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</si>
  <si>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</si>
  <si>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</si>
  <si>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</si>
  <si>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</si>
  <si>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</si>
  <si>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</si>
  <si>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</si>
  <si>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</si>
  <si>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</si>
  <si>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</si>
  <si>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</si>
  <si>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</si>
  <si>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</si>
  <si>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</si>
  <si>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</si>
  <si>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</si>
  <si>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</si>
  <si>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</si>
  <si>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</si>
  <si>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</si>
  <si>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</si>
  <si>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</si>
  <si>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</si>
  <si>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</si>
  <si>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</si>
  <si>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</si>
  <si>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</si>
  <si>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</si>
  <si>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</si>
  <si>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</si>
  <si>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</si>
  <si>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</si>
  <si>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</si>
  <si>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</si>
  <si>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</si>
  <si>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</si>
  <si>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</si>
  <si>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</si>
  <si>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</si>
  <si>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</si>
  <si>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</si>
  <si>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</si>
  <si>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</si>
  <si>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</si>
  <si>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</si>
  <si>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</si>
  <si>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</si>
  <si>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</si>
  <si>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</si>
  <si>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</si>
  <si>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</si>
  <si>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</si>
  <si>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</si>
  <si>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</si>
  <si>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</si>
  <si>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</si>
  <si>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</si>
  <si>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</si>
  <si>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</si>
  <si>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</si>
  <si>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</si>
  <si>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</si>
  <si>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</si>
  <si>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</si>
  <si>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</si>
  <si>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</si>
  <si>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</si>
  <si>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</si>
  <si>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</si>
  <si>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</si>
  <si>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</si>
  <si>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</si>
  <si>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</si>
  <si>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</si>
  <si>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</si>
  <si>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</si>
  <si>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</si>
  <si>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</si>
  <si>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</si>
  <si>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</si>
  <si>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</si>
  <si>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</si>
  <si>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</si>
  <si>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</si>
  <si>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</si>
  <si>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</si>
  <si>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</si>
  <si>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</si>
  <si>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</si>
  <si>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</si>
  <si>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</si>
  <si>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</si>
  <si>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</si>
  <si>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</si>
  <si>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</si>
  <si>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</si>
  <si>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</si>
  <si>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</si>
  <si>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</si>
  <si>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</si>
  <si>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</si>
  <si>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</si>
  <si>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</si>
  <si>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</si>
  <si>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</si>
  <si>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</si>
  <si>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</si>
  <si>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</si>
  <si>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</si>
  <si>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</si>
  <si>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</si>
  <si>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</si>
  <si>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</si>
  <si>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</si>
  <si>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</si>
  <si>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</si>
  <si>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</si>
  <si>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</si>
  <si>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</si>
  <si>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</si>
  <si>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</si>
  <si>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</si>
  <si>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</si>
  <si>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</si>
  <si>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</si>
  <si>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</si>
  <si>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</si>
  <si>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</si>
  <si>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</si>
  <si>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</si>
  <si>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</si>
  <si>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</si>
  <si>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</si>
  <si>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</si>
  <si>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</si>
  <si>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</si>
  <si>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</si>
  <si>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</si>
  <si>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</si>
  <si>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</si>
  <si>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</si>
  <si>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</si>
  <si>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</si>
  <si>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</si>
  <si>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</si>
  <si>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</si>
  <si>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</si>
  <si>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</si>
  <si>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</si>
  <si>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</si>
  <si>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</si>
  <si>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</si>
  <si>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</si>
  <si>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</si>
  <si>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</si>
  <si>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</si>
  <si>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</si>
  <si>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</si>
  <si>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</si>
  <si>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</si>
  <si>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</si>
  <si>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</si>
  <si>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</si>
  <si>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</si>
  <si>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</si>
  <si>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</si>
  <si>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</si>
  <si>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</si>
  <si>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</si>
  <si>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</si>
  <si>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</si>
  <si>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</si>
  <si>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</si>
  <si>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</si>
  <si>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</si>
  <si>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</si>
  <si>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</si>
  <si>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</si>
  <si>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</si>
  <si>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</si>
  <si>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</si>
  <si>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</si>
  <si>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</si>
  <si>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</si>
  <si>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</si>
  <si>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</si>
  <si>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</si>
  <si>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</si>
  <si>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</si>
  <si>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</si>
  <si>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</si>
  <si>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</si>
  <si>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</si>
  <si>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</si>
  <si>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</si>
  <si>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</si>
  <si>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</si>
  <si>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</si>
  <si>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</si>
  <si>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</si>
  <si>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</si>
  <si>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</si>
  <si>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</si>
  <si>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</si>
  <si>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</si>
  <si>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</si>
  <si>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</si>
  <si>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</si>
  <si>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</si>
  <si>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</si>
  <si>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</si>
  <si>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</si>
  <si>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</si>
  <si>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</si>
  <si>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</si>
  <si>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</si>
  <si>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</si>
  <si>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</si>
  <si>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</si>
  <si>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</si>
  <si>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</si>
  <si>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</si>
  <si>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</si>
  <si>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</si>
  <si>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</si>
  <si>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</si>
  <si>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</si>
  <si>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</si>
  <si>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</si>
  <si>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</si>
  <si>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</si>
  <si>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</si>
  <si>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</si>
  <si>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</si>
  <si>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</si>
  <si>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</si>
  <si>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</si>
  <si>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</si>
  <si>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</si>
  <si>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</si>
  <si>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</si>
  <si>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</si>
  <si>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</si>
  <si>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</si>
  <si>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</si>
  <si>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</si>
  <si>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</si>
  <si>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</si>
  <si>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</si>
  <si>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</si>
  <si>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</si>
  <si>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</si>
  <si>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</si>
  <si>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</si>
  <si>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</si>
  <si>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</si>
  <si>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</si>
  <si>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</si>
  <si>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</si>
  <si>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</si>
  <si>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</si>
  <si>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</si>
  <si>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</si>
  <si>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</si>
  <si>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</si>
  <si>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</si>
  <si>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</si>
  <si>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</si>
  <si>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</si>
  <si>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</si>
  <si>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</si>
  <si>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</si>
  <si>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</si>
  <si>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</si>
  <si>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</si>
  <si>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</si>
  <si>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</si>
  <si>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</si>
  <si>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</si>
  <si>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</si>
  <si>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</si>
  <si>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</si>
  <si>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</si>
  <si>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</si>
  <si>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</si>
  <si>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</si>
  <si>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</si>
  <si>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</si>
  <si>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</si>
  <si>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</si>
  <si>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</si>
  <si>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</si>
  <si>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</si>
  <si>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</si>
  <si>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</si>
  <si>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</si>
  <si>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</si>
  <si>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</si>
  <si>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</si>
  <si>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</si>
  <si>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</si>
  <si>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</si>
  <si>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</si>
  <si>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</si>
  <si>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</si>
  <si>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</si>
  <si>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</si>
  <si>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</si>
  <si>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</si>
  <si>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</si>
  <si>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</si>
  <si>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</si>
  <si>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</si>
  <si>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</si>
  <si>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</si>
  <si>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</si>
  <si>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</si>
  <si>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</si>
  <si>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</si>
  <si>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</si>
  <si>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</si>
  <si>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</si>
  <si>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</si>
  <si>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</si>
  <si>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</si>
  <si>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</si>
  <si>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</si>
  <si>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</si>
  <si>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</si>
  <si>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</si>
  <si>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</si>
  <si>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</si>
  <si>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</si>
  <si>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</si>
  <si>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</si>
  <si>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</si>
  <si>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</si>
  <si>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</si>
  <si>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</si>
  <si>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</si>
  <si>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</si>
  <si>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</si>
  <si>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</si>
  <si>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</si>
  <si>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</si>
  <si>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</si>
  <si>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</si>
  <si>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</si>
  <si>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</si>
  <si>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</si>
  <si>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</si>
  <si>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</si>
  <si>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</si>
  <si>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</si>
  <si>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</si>
  <si>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</si>
  <si>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</si>
  <si>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</si>
  <si>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</si>
  <si>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</si>
  <si>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</si>
  <si>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</si>
  <si>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</si>
  <si>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</si>
  <si>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</si>
  <si>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</si>
  <si>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</si>
  <si>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</si>
  <si>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</si>
  <si>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</si>
  <si>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</si>
  <si>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</si>
  <si>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</si>
  <si>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</si>
  <si>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</si>
  <si>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</si>
  <si>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</si>
  <si>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</si>
  <si>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</si>
  <si>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</si>
  <si>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</si>
  <si>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</si>
  <si>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</si>
  <si>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</si>
  <si>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</si>
  <si>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</si>
  <si>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</si>
  <si>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</si>
  <si>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</si>
  <si>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</si>
  <si>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</si>
  <si>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</si>
  <si>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</si>
  <si>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</si>
  <si>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</si>
  <si>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</si>
  <si>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</si>
  <si>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</si>
  <si>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</si>
  <si>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</si>
  <si>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</si>
  <si>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</si>
  <si>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</si>
  <si>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</si>
  <si>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</si>
  <si>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</si>
  <si>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</si>
  <si>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</si>
  <si>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</si>
  <si>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</si>
  <si>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</si>
  <si>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</si>
  <si>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</si>
  <si>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</si>
  <si>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</si>
  <si>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</si>
  <si>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</si>
  <si>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</si>
  <si>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</si>
  <si>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</si>
  <si>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</si>
  <si>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</si>
  <si>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</si>
  <si>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</si>
  <si>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</si>
  <si>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</si>
  <si>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</si>
  <si>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</si>
  <si>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</si>
  <si>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</si>
  <si>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</si>
  <si>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</si>
  <si>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</si>
  <si>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</si>
  <si>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</si>
  <si>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</si>
  <si>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</si>
  <si>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</si>
  <si>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</si>
  <si>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</si>
  <si>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</si>
  <si>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</si>
  <si>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</si>
  <si>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</si>
  <si>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</si>
  <si>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</si>
  <si>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</si>
  <si>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</si>
  <si>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</si>
  <si>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</si>
  <si>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</si>
  <si>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</si>
  <si>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</si>
  <si>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</si>
  <si>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</si>
  <si>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</si>
  <si>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</si>
  <si>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</si>
  <si>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</si>
  <si>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</si>
  <si>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</si>
  <si>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</si>
  <si>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</si>
  <si>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</si>
  <si>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</si>
  <si>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</si>
  <si>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</si>
  <si>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</si>
  <si>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</si>
  <si>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</si>
  <si>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</si>
  <si>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</si>
  <si>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</si>
  <si>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</si>
  <si>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</si>
  <si>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</si>
  <si>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</si>
  <si>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</si>
  <si>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</si>
  <si>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</si>
  <si>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</si>
  <si>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</si>
  <si>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</si>
  <si>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</si>
  <si>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</si>
  <si>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</si>
  <si>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</si>
  <si>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</si>
  <si>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</si>
  <si>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</si>
  <si>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</si>
  <si>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</si>
  <si>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</si>
  <si>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</si>
  <si>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</si>
  <si>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</si>
  <si>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</si>
  <si>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</si>
  <si>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</si>
  <si>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</si>
  <si>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</si>
  <si>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</si>
  <si>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</si>
  <si>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</si>
  <si>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</si>
  <si>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</si>
  <si>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</si>
  <si>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</si>
  <si>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</si>
  <si>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</si>
  <si>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</si>
  <si>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</si>
  <si>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</si>
  <si>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</si>
  <si>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</si>
  <si>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</si>
  <si>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</si>
  <si>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</si>
  <si>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</si>
  <si>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</si>
  <si>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</si>
  <si>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</si>
  <si>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</si>
  <si>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</si>
  <si>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</si>
  <si>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</si>
  <si>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</si>
  <si>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</si>
  <si>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</si>
  <si>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</si>
  <si>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</si>
  <si>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</si>
  <si>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</si>
  <si>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</si>
  <si>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</si>
  <si>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</si>
  <si>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</si>
  <si>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</si>
  <si>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</si>
  <si>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</si>
  <si>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</si>
  <si>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</si>
  <si>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</si>
  <si>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</si>
  <si>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</si>
  <si>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</si>
  <si>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</si>
  <si>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</si>
  <si>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</si>
  <si>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</si>
  <si>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</si>
  <si>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</si>
  <si>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</si>
  <si>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</si>
  <si>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</si>
  <si>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</si>
  <si>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</si>
  <si>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</si>
  <si>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</si>
  <si>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</si>
  <si>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</si>
  <si>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</si>
  <si>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</si>
  <si>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</si>
  <si>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</si>
  <si>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</si>
  <si>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</si>
  <si>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</si>
  <si>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</si>
  <si>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</si>
  <si>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</si>
  <si>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</si>
  <si>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</si>
  <si>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</si>
  <si>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</si>
  <si>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</si>
  <si>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</si>
  <si>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</si>
  <si>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</si>
  <si>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</si>
  <si>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</si>
  <si>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</si>
  <si>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</si>
  <si>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</si>
  <si>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</si>
  <si>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</si>
  <si>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</si>
  <si>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</si>
  <si>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</si>
  <si>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</si>
  <si>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</si>
  <si>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</si>
  <si>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</si>
  <si>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</si>
  <si>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</si>
  <si>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</si>
  <si>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</si>
  <si>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</si>
  <si>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</si>
  <si>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</si>
  <si>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</si>
  <si>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</si>
  <si>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</si>
  <si>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</si>
  <si>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</si>
  <si>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</si>
  <si>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</si>
  <si>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</si>
  <si>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</si>
  <si>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</si>
  <si>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</si>
  <si>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</si>
  <si>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</si>
  <si>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</si>
  <si>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</si>
  <si>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</si>
  <si>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</si>
  <si>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</si>
  <si>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</si>
  <si>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</si>
  <si>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</si>
  <si>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</si>
  <si>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</si>
  <si>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</si>
  <si>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</si>
  <si>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</si>
  <si>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</si>
  <si>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</si>
  <si>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</si>
  <si>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</si>
  <si>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</si>
  <si>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</si>
  <si>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</si>
  <si>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</si>
  <si>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</si>
  <si>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</si>
  <si>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</si>
  <si>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</si>
  <si>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</si>
  <si>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</si>
  <si>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</si>
  <si>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</si>
  <si>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</si>
  <si>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</si>
  <si>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</si>
  <si>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</si>
  <si>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</si>
  <si>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</si>
  <si>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</si>
  <si>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</si>
  <si>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</si>
  <si>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</si>
  <si>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</si>
  <si>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</si>
  <si>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</si>
  <si>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</si>
  <si>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</si>
  <si>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</si>
  <si>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</si>
  <si>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</si>
  <si>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</si>
  <si>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</si>
  <si>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</si>
  <si>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</si>
  <si>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</si>
  <si>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</si>
  <si>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</si>
  <si>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</si>
  <si>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</si>
  <si>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</si>
  <si>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</si>
  <si>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</si>
  <si>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</si>
  <si>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</si>
  <si>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</si>
  <si>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</si>
  <si>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</si>
  <si>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</si>
  <si>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</si>
  <si>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</si>
  <si>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</si>
  <si>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</si>
  <si>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</si>
  <si>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</si>
  <si>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</si>
  <si>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</si>
  <si>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</si>
  <si>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</si>
  <si>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</si>
  <si>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</si>
  <si>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</si>
  <si>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</si>
  <si>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</si>
  <si>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</si>
  <si>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</si>
  <si>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</si>
  <si>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</si>
  <si>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</si>
  <si>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</si>
  <si>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</si>
  <si>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</si>
  <si>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</si>
  <si>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</si>
  <si>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</si>
  <si>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</si>
  <si>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</si>
  <si>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</si>
  <si>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</si>
  <si>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</si>
  <si>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</si>
  <si>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</si>
  <si>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</si>
  <si>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</si>
  <si>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</si>
  <si>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</si>
  <si>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</si>
  <si>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</si>
  <si>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</si>
  <si>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</si>
  <si>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</si>
  <si>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</si>
  <si>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</si>
  <si>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</si>
  <si>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</si>
  <si>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</si>
  <si>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</si>
  <si>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</si>
  <si>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</si>
  <si>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</si>
  <si>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</si>
  <si>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</si>
  <si>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</si>
  <si>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</si>
  <si>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</si>
  <si>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</si>
  <si>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</si>
  <si>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</si>
  <si>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</si>
  <si>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</si>
  <si>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</si>
  <si>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</si>
  <si>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</si>
  <si>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</si>
  <si>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</si>
  <si>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</si>
  <si>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</si>
  <si>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</si>
  <si>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</si>
  <si>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</si>
  <si>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</si>
  <si>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</si>
  <si>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</si>
  <si>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</si>
  <si>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</si>
  <si>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</si>
  <si>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</si>
  <si>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</si>
  <si>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</si>
  <si>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</si>
  <si>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</si>
  <si>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</si>
  <si>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</si>
  <si>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</si>
  <si>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</si>
  <si>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</si>
  <si>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</si>
  <si>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</si>
  <si>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</si>
  <si>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</si>
  <si>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</si>
  <si>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</si>
  <si>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</si>
  <si>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</si>
  <si>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</si>
  <si>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</si>
  <si>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</si>
  <si>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</si>
  <si>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</si>
  <si>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</si>
  <si>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</si>
  <si>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</si>
  <si>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</si>
  <si>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</si>
  <si>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</si>
  <si>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</si>
  <si>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</si>
  <si>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</si>
  <si>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</si>
  <si>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</si>
  <si>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</si>
  <si>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</si>
  <si>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</si>
  <si>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</si>
  <si>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</si>
  <si>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</si>
  <si>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</si>
  <si>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</si>
  <si>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</si>
  <si>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</si>
  <si>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</si>
  <si>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</si>
  <si>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</si>
  <si>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</si>
  <si>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</si>
  <si>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</si>
  <si>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</si>
  <si>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</si>
  <si>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</si>
  <si>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</si>
  <si>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</si>
  <si>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</si>
  <si>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</si>
  <si>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</si>
  <si>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</si>
  <si>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</si>
  <si>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</si>
  <si>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</si>
  <si>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</si>
  <si>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</si>
  <si>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</si>
  <si>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</si>
  <si>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</si>
  <si>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</si>
  <si>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</si>
  <si>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</si>
  <si>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</si>
  <si>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</si>
  <si>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</si>
  <si>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</si>
  <si>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</si>
  <si>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</si>
  <si>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</si>
  <si>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</si>
  <si>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</si>
  <si>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</si>
  <si>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</si>
  <si>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</si>
  <si>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</si>
  <si>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</si>
  <si>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</si>
  <si>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</si>
  <si>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</si>
  <si>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</si>
  <si>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</si>
  <si>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</si>
  <si>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</si>
  <si>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</si>
  <si>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</si>
  <si>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</si>
  <si>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</si>
  <si>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</si>
  <si>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</si>
  <si>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</si>
  <si>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</si>
  <si>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</si>
  <si>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</si>
  <si>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</si>
  <si>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</si>
  <si>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</si>
  <si>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</si>
  <si>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</si>
  <si>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</si>
  <si>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</si>
  <si>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</si>
  <si>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</si>
  <si>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</si>
  <si>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</si>
  <si>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</si>
  <si>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</si>
  <si>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</si>
  <si>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</si>
  <si>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</si>
  <si>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</si>
  <si>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</si>
  <si>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</si>
  <si>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</si>
  <si>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</si>
  <si>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</si>
  <si>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</si>
  <si>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</si>
  <si>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</si>
  <si>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</si>
  <si>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</si>
  <si>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</si>
  <si>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</si>
  <si>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</si>
  <si>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</si>
  <si>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</si>
  <si>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</si>
  <si>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</si>
  <si>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</si>
  <si>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</si>
  <si>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</si>
  <si>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</si>
  <si>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</si>
  <si>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</si>
  <si>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</si>
  <si>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</si>
  <si>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</si>
  <si>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</si>
  <si>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</si>
  <si>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</si>
  <si>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</si>
  <si>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</si>
  <si>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</si>
  <si>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</si>
  <si>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</si>
  <si>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</si>
  <si>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</si>
  <si>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</si>
  <si>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</si>
  <si>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</si>
  <si>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</si>
  <si>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</si>
  <si>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</si>
  <si>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</si>
  <si>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</si>
  <si>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</si>
  <si>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</si>
  <si>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</si>
  <si>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</si>
  <si>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</si>
  <si>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</si>
  <si>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</si>
  <si>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</si>
  <si>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</si>
  <si>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</si>
  <si>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</si>
  <si>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</si>
  <si>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</si>
  <si>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</si>
  <si>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</si>
  <si>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</si>
  <si>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</si>
  <si>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</si>
  <si>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</si>
  <si>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</si>
  <si>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</si>
  <si>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</si>
  <si>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</si>
  <si>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</si>
  <si>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</si>
  <si>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</si>
  <si>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</si>
  <si>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</si>
  <si>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</si>
  <si>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</si>
  <si>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</si>
  <si>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</si>
  <si>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</si>
  <si>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</si>
  <si>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</si>
  <si>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</si>
  <si>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</si>
  <si>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</si>
  <si>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</si>
  <si>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</si>
  <si>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</si>
  <si>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</si>
  <si>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</si>
  <si>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</si>
  <si>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</si>
  <si>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</si>
  <si>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</si>
  <si>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</si>
  <si>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</si>
  <si>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</si>
  <si>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</si>
  <si>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</si>
  <si>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</si>
  <si>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</si>
  <si>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</si>
  <si>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</si>
  <si>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</si>
  <si>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</si>
  <si>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</si>
  <si>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</si>
  <si>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</si>
  <si>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</si>
  <si>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</si>
  <si>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</si>
  <si>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</si>
  <si>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</si>
  <si>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</si>
  <si>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</si>
  <si>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</si>
  <si>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</si>
  <si>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</si>
  <si>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</si>
  <si>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</si>
  <si>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</si>
  <si>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</si>
  <si>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</si>
  <si>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</si>
  <si>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</si>
  <si>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</si>
  <si>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</si>
  <si>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</si>
  <si>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</si>
  <si>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</si>
  <si>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</si>
  <si>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</si>
  <si>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</si>
  <si>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</si>
  <si>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</si>
  <si>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</si>
  <si>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</si>
  <si>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</si>
  <si>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</si>
  <si>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</si>
  <si>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</si>
  <si>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</si>
  <si>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</si>
  <si>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</si>
  <si>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</si>
  <si>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</si>
  <si>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</si>
  <si>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</si>
  <si>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</si>
  <si>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</si>
  <si>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</si>
  <si>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</si>
  <si>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</si>
  <si>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</si>
  <si>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</si>
  <si>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</si>
  <si>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</si>
  <si>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</si>
  <si>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</si>
  <si>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</si>
  <si>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</si>
  <si>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</si>
  <si>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</si>
  <si>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</si>
  <si>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</si>
  <si>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</si>
  <si>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</si>
  <si>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</si>
  <si>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</si>
  <si>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</si>
  <si>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</si>
  <si>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</si>
  <si>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</si>
  <si>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</si>
  <si>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</si>
  <si>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</si>
  <si>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</si>
  <si>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</si>
  <si>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</si>
  <si>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</si>
  <si>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</si>
  <si>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</si>
  <si>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</si>
  <si>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</si>
  <si>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</si>
  <si>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</si>
  <si>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</si>
  <si>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</si>
  <si>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</si>
  <si>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</si>
  <si>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</si>
  <si>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</si>
  <si>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</si>
  <si>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</si>
  <si>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</si>
  <si>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</si>
  <si>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</si>
  <si>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</si>
  <si>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</si>
  <si>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</si>
  <si>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</si>
  <si>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</si>
  <si>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</si>
  <si>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</si>
  <si>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</si>
  <si>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</si>
  <si>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</si>
  <si>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</si>
  <si>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</si>
  <si>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</si>
  <si>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</si>
  <si>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</si>
  <si>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</si>
  <si>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</si>
  <si>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</si>
  <si>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</si>
  <si>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</si>
  <si>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</si>
  <si>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</si>
  <si>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</si>
  <si>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</si>
  <si>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</si>
  <si>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</si>
  <si>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</si>
  <si>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</si>
  <si>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</si>
  <si>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</si>
  <si>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</si>
  <si>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</si>
  <si>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</si>
  <si>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</si>
  <si>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</si>
  <si>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</si>
  <si>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</si>
  <si>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</si>
  <si>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</si>
  <si>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</si>
  <si>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</si>
  <si>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</si>
  <si>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</si>
  <si>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</si>
  <si>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</si>
  <si>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</si>
  <si>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</si>
  <si>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</si>
  <si>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</si>
  <si>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</si>
  <si>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</si>
  <si>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</si>
  <si>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</si>
  <si>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</si>
  <si>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</si>
  <si>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</si>
  <si>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</si>
  <si>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</si>
  <si>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</si>
  <si>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</si>
  <si>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</si>
  <si>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</si>
  <si>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</si>
  <si>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</si>
  <si>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</si>
  <si>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</si>
  <si>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</si>
  <si>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</si>
  <si>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</si>
  <si>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</si>
  <si>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</si>
  <si>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</si>
  <si>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</si>
  <si>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</si>
  <si>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</si>
  <si>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</si>
  <si>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</si>
  <si>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</si>
  <si>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</si>
  <si>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</si>
  <si>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</si>
  <si>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</si>
  <si>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</si>
  <si>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</si>
  <si>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</si>
  <si>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</si>
  <si>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</si>
  <si>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</si>
  <si>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</si>
  <si>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</si>
  <si>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</si>
  <si>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</si>
  <si>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</si>
  <si>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</si>
  <si>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</si>
  <si>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</si>
  <si>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</si>
  <si>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</si>
  <si>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</si>
  <si>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</si>
  <si>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</si>
  <si>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</si>
  <si>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</si>
  <si>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</si>
  <si>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</si>
  <si>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</si>
  <si>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</si>
  <si>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</si>
  <si>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</si>
  <si>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</si>
  <si>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</si>
  <si>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</si>
  <si>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</si>
  <si>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</si>
  <si>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</si>
  <si>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</si>
  <si>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</si>
  <si>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</si>
  <si>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</si>
  <si>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</si>
  <si>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</si>
  <si>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</si>
  <si>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</si>
  <si>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</si>
  <si>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</si>
  <si>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</si>
  <si>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</si>
  <si>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</si>
  <si>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</si>
  <si>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</si>
  <si>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</si>
  <si>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</si>
  <si>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</si>
  <si>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</si>
  <si>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</si>
  <si>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</si>
  <si>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</si>
  <si>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</si>
  <si>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</si>
  <si>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</si>
  <si>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</si>
  <si>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</si>
  <si>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</si>
  <si>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</si>
  <si>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</si>
  <si>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</si>
  <si>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</si>
  <si>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</si>
  <si>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</si>
  <si>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</si>
  <si>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</si>
  <si>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</si>
  <si>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</si>
  <si>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</si>
  <si>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</si>
  <si>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</si>
  <si>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</si>
  <si>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</si>
  <si>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</si>
  <si>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</si>
  <si>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</si>
  <si>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</si>
  <si>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</si>
  <si>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</si>
  <si>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</si>
  <si>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</si>
  <si>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</si>
  <si>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</si>
  <si>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</si>
  <si>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</si>
  <si>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</si>
  <si>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</si>
  <si>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</si>
  <si>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</si>
  <si>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</si>
  <si>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</si>
  <si>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</si>
  <si>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</si>
  <si>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</si>
  <si>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</si>
  <si>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</si>
  <si>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</si>
  <si>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</si>
  <si>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</si>
  <si>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</si>
  <si>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</si>
  <si>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</si>
  <si>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</si>
  <si>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</si>
  <si>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</si>
  <si>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</si>
  <si>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</si>
  <si>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</si>
  <si>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</si>
  <si>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</si>
  <si>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</si>
  <si>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</si>
  <si>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</si>
  <si>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</si>
  <si>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</si>
  <si>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</si>
  <si>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</si>
  <si>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</si>
  <si>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</si>
  <si>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</si>
  <si>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</si>
  <si>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</si>
  <si>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</si>
  <si>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</si>
  <si>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</si>
  <si>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</si>
  <si>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</si>
  <si>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</si>
  <si>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</si>
  <si>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</si>
  <si>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</si>
  <si>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</si>
  <si>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</si>
  <si>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</si>
  <si>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</si>
  <si>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</si>
  <si>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</si>
  <si>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</si>
  <si>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</si>
  <si>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</si>
  <si>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</si>
  <si>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</si>
  <si>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</si>
  <si>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</si>
  <si>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</si>
  <si>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</si>
  <si>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</si>
  <si>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</si>
  <si>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</si>
  <si>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</si>
  <si>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</si>
  <si>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</si>
  <si>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</si>
  <si>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</si>
  <si>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</si>
  <si>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</si>
  <si>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</si>
  <si>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</si>
  <si>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</si>
  <si>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</si>
  <si>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</si>
  <si>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</si>
  <si>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</si>
  <si>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</si>
  <si>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</si>
  <si>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</si>
  <si>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</si>
  <si>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</si>
  <si>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</si>
  <si>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</si>
  <si>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</si>
  <si>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</si>
  <si>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</si>
  <si>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</si>
  <si>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</si>
  <si>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</si>
  <si>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</si>
  <si>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</si>
  <si>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</si>
  <si>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</si>
  <si>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</si>
  <si>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</si>
  <si>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</si>
  <si>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</si>
  <si>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</si>
  <si>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</si>
  <si>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</si>
  <si>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</si>
  <si>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</si>
  <si>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</si>
  <si>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</si>
  <si>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</si>
  <si>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</si>
  <si>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</si>
  <si>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</si>
  <si>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</si>
  <si>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</si>
  <si>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</si>
  <si>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</si>
  <si>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</si>
  <si>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</si>
  <si>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</si>
  <si>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</si>
  <si>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</si>
  <si>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</si>
  <si>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</si>
  <si>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</si>
  <si>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</si>
  <si>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</si>
  <si>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</si>
  <si>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</si>
  <si>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</si>
  <si>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</si>
  <si>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</si>
  <si>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</si>
  <si>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</si>
  <si>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</si>
  <si>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</si>
  <si>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</si>
  <si>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</si>
  <si>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</si>
  <si>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</si>
  <si>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</si>
  <si>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</si>
  <si>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</si>
  <si>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</si>
  <si>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</si>
  <si>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</si>
  <si>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</si>
  <si>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</si>
  <si>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</si>
  <si>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</si>
  <si>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</si>
  <si>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</si>
  <si>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</si>
  <si>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</si>
  <si>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</si>
  <si>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</si>
  <si>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</si>
  <si>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</si>
  <si>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</si>
  <si>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</si>
  <si>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</si>
  <si>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</si>
  <si>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</si>
  <si>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</si>
  <si>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</si>
  <si>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</si>
  <si>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</si>
  <si>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</si>
  <si>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</si>
  <si>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</si>
  <si>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</si>
  <si>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</si>
  <si>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</si>
  <si>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</si>
  <si>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</si>
  <si>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</si>
  <si>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</si>
  <si>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</si>
  <si>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</si>
  <si>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</si>
  <si>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</si>
  <si>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</si>
  <si>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</si>
  <si>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</si>
  <si>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</si>
  <si>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</si>
  <si>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</si>
  <si>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</si>
  <si>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</si>
  <si>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</si>
  <si>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</si>
  <si>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</si>
  <si>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</si>
  <si>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</si>
  <si>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</si>
  <si>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</si>
  <si>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</si>
  <si>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</si>
  <si>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</si>
  <si>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</si>
  <si>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</si>
  <si>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</si>
  <si>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</si>
  <si>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</si>
  <si>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</si>
  <si>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</si>
  <si>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</si>
  <si>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</si>
  <si>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</si>
  <si>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</si>
  <si>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</si>
  <si>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</si>
  <si>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</si>
  <si>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</si>
  <si>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</si>
  <si>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</si>
  <si>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</si>
  <si>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</si>
  <si>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</si>
  <si>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</si>
  <si>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</si>
  <si>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</si>
  <si>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</si>
  <si>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</si>
  <si>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</si>
  <si>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</si>
  <si>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</si>
  <si>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</si>
  <si>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</si>
  <si>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</si>
  <si>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</si>
  <si>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</si>
  <si>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</si>
  <si>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</si>
  <si>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</si>
  <si>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</si>
  <si>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</si>
  <si>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</si>
  <si>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</si>
  <si>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</si>
  <si>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</si>
  <si>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</si>
  <si>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</si>
  <si>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</si>
  <si>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</si>
  <si>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</si>
  <si>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</si>
  <si>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</si>
  <si>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</si>
  <si>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</si>
  <si>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</si>
  <si>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</si>
  <si>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</si>
  <si>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</si>
  <si>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</si>
  <si>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</si>
  <si>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</si>
  <si>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</si>
  <si>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</si>
  <si>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</si>
  <si>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</si>
  <si>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</si>
  <si>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</si>
  <si>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</si>
  <si>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</si>
  <si>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</si>
  <si>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</si>
  <si>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</si>
  <si>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</si>
  <si>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</si>
  <si>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</si>
  <si>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</si>
  <si>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</si>
  <si>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</si>
  <si>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</si>
  <si>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</si>
  <si>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</si>
  <si>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</si>
  <si>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</si>
  <si>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</si>
  <si>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</si>
  <si>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</si>
  <si>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</si>
  <si>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</si>
  <si>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</si>
  <si>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</si>
  <si>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</si>
  <si>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</si>
  <si>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</si>
  <si>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</si>
  <si>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</si>
  <si>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</si>
  <si>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</si>
  <si>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</si>
  <si>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</si>
  <si>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</si>
  <si>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</si>
  <si>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</si>
  <si>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</si>
  <si>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</si>
  <si>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</si>
  <si>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</si>
  <si>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</si>
  <si>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</si>
  <si>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</si>
  <si>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</si>
  <si>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</si>
  <si>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</si>
  <si>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</si>
  <si>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</si>
  <si>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</si>
  <si>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</si>
  <si>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</si>
  <si>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</si>
  <si>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</si>
  <si>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</si>
  <si>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</si>
  <si>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</si>
  <si>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</si>
  <si>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</si>
  <si>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</si>
  <si>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</si>
  <si>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</si>
  <si>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</si>
  <si>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</si>
  <si>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</si>
  <si>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</si>
  <si>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</si>
  <si>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</si>
  <si>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</si>
  <si>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</si>
  <si>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</si>
  <si>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</si>
  <si>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</si>
  <si>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</si>
  <si>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</si>
  <si>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</si>
  <si>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</si>
  <si>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</si>
  <si>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</si>
  <si>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</si>
  <si>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</si>
  <si>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</si>
  <si>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</si>
  <si>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</si>
  <si>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</si>
  <si>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</si>
  <si>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</si>
  <si>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</si>
  <si>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</si>
  <si>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</si>
  <si>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</si>
  <si>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</si>
  <si>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</si>
  <si>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</si>
  <si>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</si>
  <si>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</si>
  <si>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</si>
  <si>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</si>
  <si>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</si>
  <si>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</si>
  <si>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</si>
  <si>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</si>
  <si>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</si>
  <si>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</si>
  <si>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</si>
  <si>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</si>
  <si>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</si>
  <si>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</si>
  <si>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</si>
  <si>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</si>
  <si>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</si>
  <si>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</si>
  <si>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</si>
  <si>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</si>
  <si>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</si>
  <si>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</si>
  <si>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</si>
  <si>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</si>
  <si>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</si>
  <si>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</si>
  <si>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</si>
  <si>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</si>
  <si>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</si>
  <si>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</si>
  <si>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</si>
  <si>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</si>
  <si>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</si>
  <si>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</si>
  <si>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</si>
  <si>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</si>
  <si>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</si>
  <si>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</si>
  <si>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</si>
  <si>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</si>
  <si>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</si>
  <si>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</si>
  <si>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</si>
  <si>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</si>
  <si>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</si>
  <si>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</si>
  <si>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</si>
  <si>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</si>
  <si>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</si>
  <si>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</si>
  <si>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</si>
  <si>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</si>
  <si>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</si>
  <si>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</si>
  <si>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</si>
  <si>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</si>
  <si>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</si>
  <si>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</si>
  <si>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</si>
  <si>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</si>
  <si>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</si>
  <si>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</si>
  <si>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</si>
  <si>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</si>
  <si>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</si>
  <si>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</si>
  <si>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</si>
  <si>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</si>
  <si>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</si>
  <si>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</si>
  <si>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</si>
  <si>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</si>
  <si>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</si>
  <si>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</si>
  <si>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</si>
  <si>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</si>
  <si>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</si>
  <si>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</si>
  <si>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</si>
  <si>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</si>
  <si>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</si>
  <si>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</si>
  <si>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</si>
  <si>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</si>
  <si>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</si>
  <si>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</si>
  <si>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</si>
  <si>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</si>
  <si>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</si>
  <si>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</si>
  <si>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</si>
  <si>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</si>
  <si>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</si>
  <si>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</si>
  <si>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</si>
  <si>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</si>
  <si>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</si>
  <si>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</si>
  <si>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</si>
  <si>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</si>
  <si>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</si>
  <si>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</si>
  <si>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</si>
  <si>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</si>
  <si>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</si>
  <si>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</si>
  <si>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</si>
  <si>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</si>
  <si>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</si>
  <si>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</si>
  <si>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</si>
  <si>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</si>
  <si>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</si>
  <si>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</si>
  <si>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</si>
  <si>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</si>
  <si>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</si>
  <si>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</si>
  <si>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</si>
  <si>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</si>
  <si>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</si>
  <si>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</si>
  <si>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</si>
  <si>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</si>
  <si>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</si>
  <si>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</si>
  <si>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</si>
  <si>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</si>
  <si>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</si>
  <si>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</si>
  <si>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</si>
  <si>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</si>
  <si>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</si>
  <si>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</si>
  <si>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</si>
  <si>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</si>
  <si>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</si>
  <si>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</si>
  <si>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</si>
  <si>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</si>
  <si>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</si>
  <si>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</si>
  <si>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</si>
  <si>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</si>
  <si>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</si>
  <si>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</si>
  <si>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</si>
  <si>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</si>
  <si>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</si>
  <si>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</si>
  <si>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</si>
  <si>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</si>
  <si>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</si>
  <si>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</si>
  <si>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</si>
  <si>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</si>
  <si>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</si>
  <si>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</si>
  <si>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</si>
  <si>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</si>
  <si>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</si>
  <si>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</si>
  <si>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</si>
  <si>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</si>
  <si>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</si>
  <si>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</si>
  <si>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</si>
  <si>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</si>
  <si>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</si>
  <si>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</si>
  <si>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</si>
  <si>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</si>
  <si>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</si>
  <si>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</si>
  <si>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</si>
  <si>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</si>
  <si>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</si>
  <si>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</si>
  <si>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</si>
  <si>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</si>
  <si>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</si>
  <si>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</si>
  <si>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</si>
  <si>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</si>
  <si>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</si>
  <si>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</si>
  <si>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</si>
  <si>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</si>
  <si>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</si>
  <si>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</si>
  <si>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</si>
  <si>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</si>
  <si>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</si>
  <si>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</si>
  <si>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</si>
  <si>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</si>
  <si>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</si>
  <si>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</si>
  <si>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</si>
  <si>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</si>
  <si>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</si>
  <si>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</si>
  <si>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</si>
  <si>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</si>
  <si>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</si>
  <si>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</si>
  <si>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</si>
  <si>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</si>
  <si>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</si>
  <si>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</si>
  <si>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</si>
  <si>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</si>
  <si>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</si>
  <si>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</si>
  <si>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</si>
  <si>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</si>
  <si>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</si>
  <si>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</si>
  <si>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</si>
  <si>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</si>
  <si>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</si>
  <si>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</si>
  <si>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</si>
  <si>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</si>
  <si>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</si>
  <si>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</si>
  <si>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</si>
  <si>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</si>
  <si>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</si>
  <si>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</si>
  <si>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</si>
  <si>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</si>
  <si>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</si>
  <si>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</si>
  <si>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</si>
  <si>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</si>
  <si>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</si>
  <si>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</si>
  <si>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</si>
  <si>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</si>
  <si>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</si>
  <si>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</si>
  <si>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</si>
  <si>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</si>
  <si>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</si>
  <si>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</si>
  <si>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</si>
  <si>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</si>
  <si>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</si>
  <si>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</si>
  <si>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</si>
  <si>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</si>
  <si>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</si>
  <si>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</si>
  <si>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</si>
  <si>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</si>
  <si>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</si>
  <si>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</si>
  <si>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</si>
  <si>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</si>
  <si>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</si>
  <si>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</si>
  <si>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</si>
  <si>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</si>
  <si>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</si>
  <si>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</si>
  <si>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</si>
  <si>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</si>
  <si>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</si>
  <si>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</si>
  <si>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</si>
  <si>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</si>
  <si>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</si>
  <si>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</si>
  <si>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</si>
  <si>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</si>
  <si>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</si>
  <si>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</si>
  <si>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</si>
  <si>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</si>
  <si>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</si>
  <si>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</si>
  <si>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</si>
  <si>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</si>
  <si>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</si>
  <si>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</si>
  <si>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</si>
  <si>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</si>
  <si>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</si>
  <si>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</si>
  <si>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</si>
  <si>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</si>
  <si>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</si>
  <si>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</si>
  <si>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</si>
  <si>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</si>
  <si>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</si>
  <si>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</si>
  <si>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</si>
  <si>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</si>
  <si>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</si>
  <si>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</si>
  <si>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</si>
  <si>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</si>
  <si>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</si>
  <si>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</si>
  <si>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</si>
  <si>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</si>
  <si>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</si>
  <si>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</si>
  <si>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</si>
  <si>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</si>
  <si>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</si>
  <si>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</si>
  <si>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</si>
  <si>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</si>
  <si>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</si>
  <si>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</si>
  <si>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</si>
  <si>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</si>
  <si>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</si>
  <si>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</si>
  <si>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</si>
  <si>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</si>
  <si>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</si>
  <si>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</si>
  <si>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</si>
  <si>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</si>
  <si>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</si>
  <si>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</si>
  <si>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</si>
  <si>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</si>
  <si>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</si>
  <si>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</si>
  <si>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</si>
  <si>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</si>
  <si>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</si>
  <si>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</si>
  <si>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</si>
  <si>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</si>
  <si>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</si>
  <si>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</si>
  <si>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</si>
  <si>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</si>
  <si>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</si>
  <si>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</si>
  <si>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</si>
  <si>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</si>
  <si>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</si>
  <si>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</si>
  <si>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</si>
  <si>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</si>
  <si>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</si>
  <si>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</si>
  <si>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</si>
  <si>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</si>
  <si>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</si>
  <si>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</si>
  <si>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</si>
  <si>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</si>
  <si>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</si>
  <si>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</si>
  <si>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</si>
  <si>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</si>
  <si>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</si>
  <si>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</si>
  <si>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</si>
  <si>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</si>
  <si>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</si>
  <si>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</si>
  <si>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</si>
  <si>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</si>
  <si>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</si>
  <si>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</si>
  <si>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</si>
  <si>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</si>
  <si>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</si>
  <si>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</si>
  <si>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</si>
  <si>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</si>
  <si>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</si>
  <si>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</si>
  <si>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</si>
  <si>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</si>
  <si>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</si>
  <si>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</si>
  <si>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</si>
  <si>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</si>
  <si>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</si>
  <si>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</si>
  <si>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</si>
  <si>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</si>
  <si>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</si>
  <si>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</si>
  <si>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</si>
  <si>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</si>
  <si>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</si>
  <si>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</si>
  <si>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</si>
  <si>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</si>
  <si>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</si>
  <si>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</si>
  <si>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</si>
  <si>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</si>
  <si>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</si>
  <si>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</si>
  <si>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</si>
  <si>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</si>
  <si>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</si>
  <si>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</si>
  <si>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</si>
  <si>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</si>
  <si>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</si>
  <si>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</si>
  <si>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</si>
  <si>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</si>
  <si>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</si>
  <si>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</si>
  <si>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</si>
  <si>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</si>
  <si>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</si>
  <si>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</si>
  <si>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</si>
  <si>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</si>
  <si>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</si>
  <si>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</si>
  <si>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</si>
  <si>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</si>
  <si>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</si>
  <si>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</si>
  <si>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</si>
  <si>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</si>
  <si>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</si>
  <si>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</si>
  <si>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</si>
  <si>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</si>
  <si>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</si>
  <si>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</si>
  <si>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</si>
  <si>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</si>
  <si>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</si>
  <si>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</si>
  <si>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</si>
  <si>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</si>
  <si>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</si>
  <si>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</si>
  <si>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</si>
  <si>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</si>
  <si>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</si>
  <si>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</si>
  <si>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</si>
  <si>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</si>
  <si>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</si>
  <si>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</si>
  <si>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</si>
  <si>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</si>
  <si>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</si>
  <si>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</si>
  <si>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</si>
  <si>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</si>
  <si>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</si>
  <si>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</si>
  <si>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</si>
  <si>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</si>
  <si>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</si>
  <si>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</si>
  <si>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</si>
  <si>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</si>
  <si>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</si>
  <si>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</si>
  <si>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</si>
  <si>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</si>
  <si>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</si>
  <si>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</si>
  <si>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</si>
  <si>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</si>
  <si>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</si>
  <si>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</si>
  <si>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</si>
  <si>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</si>
  <si>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</si>
  <si>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</si>
  <si>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</si>
  <si>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</si>
  <si>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</si>
  <si>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</si>
  <si>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</si>
  <si>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</si>
  <si>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</si>
  <si>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</si>
  <si>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</si>
  <si>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</si>
  <si>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</si>
  <si>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</si>
  <si>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</si>
  <si>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</si>
  <si>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</si>
  <si>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</si>
  <si>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</si>
  <si>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</si>
  <si>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</si>
  <si>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</si>
  <si>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</si>
  <si>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</si>
  <si>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</si>
  <si>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</si>
  <si>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</si>
  <si>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</si>
  <si>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</si>
  <si>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</si>
  <si>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</si>
  <si>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</si>
  <si>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</si>
  <si>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</si>
  <si>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</si>
  <si>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</si>
  <si>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</si>
  <si>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</si>
  <si>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</si>
  <si>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</si>
  <si>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</si>
  <si>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</si>
  <si>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</si>
  <si>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</si>
  <si>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</si>
  <si>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</si>
  <si>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</si>
  <si>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</si>
  <si>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</si>
  <si>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</si>
  <si>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</si>
  <si>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</si>
  <si>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</si>
  <si>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</si>
  <si>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</si>
  <si>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</si>
  <si>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</si>
  <si>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</si>
  <si>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</si>
  <si>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</si>
  <si>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</si>
  <si>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</si>
  <si>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</si>
  <si>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</si>
  <si>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</si>
  <si>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</si>
  <si>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</si>
  <si>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</si>
  <si>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</si>
  <si>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</si>
  <si>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</si>
  <si>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</si>
  <si>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</si>
  <si>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</si>
  <si>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</si>
  <si>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</si>
  <si>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</si>
  <si>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</si>
  <si>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</si>
  <si>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</si>
  <si>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</si>
  <si>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</si>
  <si>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</si>
  <si>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</si>
  <si>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</si>
  <si>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</si>
  <si>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</si>
  <si>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</si>
  <si>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</si>
  <si>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</si>
  <si>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</si>
  <si>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</si>
  <si>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</si>
  <si>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</si>
  <si>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</si>
  <si>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</si>
  <si>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</si>
  <si>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</si>
  <si>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</si>
  <si>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</si>
  <si>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</si>
  <si>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</si>
  <si>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</si>
  <si>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</si>
  <si>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</si>
  <si>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</si>
  <si>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</si>
  <si>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</si>
  <si>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</si>
  <si>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</si>
  <si>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</si>
  <si>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</si>
  <si>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</si>
  <si>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</si>
  <si>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</si>
  <si>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</si>
  <si>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</si>
  <si>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</si>
  <si>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</si>
  <si>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</si>
  <si>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</si>
  <si>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</si>
  <si>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</si>
  <si>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</si>
  <si>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</si>
  <si>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</si>
  <si>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</si>
  <si>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</si>
  <si>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</si>
  <si>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</si>
  <si>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</si>
  <si>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</si>
  <si>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</si>
  <si>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</si>
  <si>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</si>
  <si>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</si>
  <si>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</si>
  <si>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</si>
  <si>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</si>
  <si>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</si>
  <si>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</si>
  <si>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</si>
  <si>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</si>
  <si>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</si>
  <si>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</si>
  <si>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</si>
  <si>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</si>
  <si>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</si>
  <si>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</si>
  <si>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</si>
  <si>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</si>
  <si>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</si>
  <si>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</si>
  <si>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</si>
  <si>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</si>
  <si>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</si>
  <si>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</si>
  <si>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</si>
  <si>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</si>
  <si>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</si>
  <si>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</si>
  <si>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</si>
  <si>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</si>
  <si>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</si>
  <si>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</si>
  <si>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</si>
  <si>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</si>
  <si>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</si>
  <si>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</si>
  <si>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</si>
  <si>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</si>
  <si>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</si>
  <si>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</si>
  <si>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</si>
  <si>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</si>
  <si>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</si>
  <si>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</si>
  <si>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</si>
  <si>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</si>
  <si>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</si>
  <si>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</si>
  <si>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</si>
  <si>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</si>
  <si>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</si>
  <si>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</si>
  <si>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</si>
  <si>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</si>
  <si>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</si>
  <si>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</si>
  <si>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</si>
  <si>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</si>
  <si>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</si>
  <si>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</si>
  <si>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</si>
  <si>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</si>
  <si>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</si>
  <si>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</si>
  <si>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</si>
  <si>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</si>
  <si>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</si>
  <si>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</si>
  <si>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</si>
  <si>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</si>
  <si>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</si>
  <si>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</si>
  <si>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</si>
  <si>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</si>
  <si>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</si>
  <si>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</si>
  <si>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</si>
  <si>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</si>
  <si>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</si>
  <si>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</si>
  <si>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</si>
  <si>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</si>
  <si>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</si>
  <si>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</si>
  <si>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</si>
  <si>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</si>
  <si>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</si>
  <si>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</si>
  <si>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</si>
  <si>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</si>
  <si>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</si>
  <si>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</si>
  <si>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</si>
  <si>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</si>
  <si>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</si>
  <si>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</si>
  <si>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</si>
  <si>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</si>
  <si>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</si>
  <si>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</si>
  <si>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</si>
  <si>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</si>
  <si>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</si>
  <si>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</si>
  <si>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</si>
  <si>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</si>
  <si>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</si>
  <si>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</si>
  <si>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</si>
  <si>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</si>
  <si>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</si>
  <si>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</si>
  <si>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</si>
  <si>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</si>
  <si>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</si>
  <si>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</si>
  <si>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</si>
  <si>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</si>
  <si>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</si>
  <si>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</si>
  <si>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</si>
  <si>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</si>
  <si>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</si>
  <si>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</si>
  <si>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</si>
  <si>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</si>
  <si>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</si>
  <si>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</si>
  <si>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</si>
  <si>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</si>
  <si>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</si>
  <si>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</si>
  <si>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</si>
  <si>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</si>
  <si>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</si>
  <si>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</si>
  <si>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</si>
  <si>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</si>
  <si>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</si>
  <si>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</si>
  <si>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</si>
  <si>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</si>
  <si>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</si>
  <si>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</si>
  <si>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</si>
  <si>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</si>
  <si>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</si>
  <si>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</si>
  <si>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</si>
  <si>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</si>
  <si>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</si>
  <si>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</si>
  <si>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</si>
  <si>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</si>
  <si>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</si>
  <si>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</si>
  <si>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</si>
  <si>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</si>
  <si>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</si>
  <si>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</si>
  <si>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</si>
  <si>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</si>
  <si>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</si>
  <si>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</si>
  <si>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</si>
  <si>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</si>
  <si>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</si>
  <si>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</si>
  <si>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</si>
  <si>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</si>
  <si>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</si>
  <si>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</si>
  <si>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</si>
  <si>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</si>
  <si>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</si>
  <si>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</si>
  <si>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</si>
  <si>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</si>
  <si>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</si>
  <si>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</si>
  <si>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</si>
  <si>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</si>
  <si>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</si>
  <si>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</si>
  <si>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</si>
  <si>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</si>
  <si>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</si>
  <si>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</si>
  <si>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</si>
  <si>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</si>
  <si>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</si>
  <si>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</si>
  <si>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</si>
  <si>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</si>
  <si>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</si>
  <si>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</si>
  <si>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</si>
  <si>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</si>
  <si>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</si>
  <si>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</si>
  <si>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</si>
  <si>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</si>
  <si>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</si>
  <si>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</si>
  <si>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</si>
  <si>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</si>
  <si>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</si>
  <si>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</si>
  <si>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</si>
  <si>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</si>
  <si>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</si>
  <si>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</si>
  <si>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</si>
  <si>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</si>
  <si>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</si>
  <si>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</si>
  <si>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</si>
  <si>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</si>
  <si>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</si>
  <si>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</si>
  <si>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</si>
  <si>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</si>
  <si>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</si>
  <si>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</si>
  <si>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</si>
  <si>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</si>
  <si>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</si>
  <si>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</si>
  <si>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</si>
  <si>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</si>
  <si>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</si>
  <si>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</si>
  <si>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</si>
  <si>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</si>
  <si>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</si>
  <si>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</si>
  <si>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</si>
  <si>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</si>
  <si>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</si>
  <si>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</si>
  <si>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</si>
  <si>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</si>
  <si>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</si>
  <si>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</si>
  <si>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</si>
  <si>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</si>
  <si>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</si>
  <si>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</si>
  <si>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</si>
  <si>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</si>
  <si>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</si>
  <si>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</si>
  <si>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</si>
  <si>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</si>
  <si>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</si>
  <si>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</si>
  <si>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</si>
  <si>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</si>
  <si>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</si>
  <si>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</si>
  <si>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</si>
  <si>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</si>
  <si>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</si>
  <si>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</si>
  <si>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</si>
  <si>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</si>
  <si>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</si>
  <si>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</si>
  <si>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</si>
  <si>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</si>
  <si>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</si>
  <si>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</si>
  <si>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</si>
  <si>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</si>
  <si>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</si>
  <si>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</si>
  <si>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</si>
  <si>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</si>
  <si>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</si>
  <si>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</si>
  <si>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</si>
  <si>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</si>
  <si>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</si>
  <si>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</si>
  <si>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</si>
  <si>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</si>
  <si>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</si>
  <si>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</si>
  <si>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</si>
  <si>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</si>
  <si>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</si>
  <si>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</si>
  <si>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</si>
  <si>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</si>
  <si>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</si>
  <si>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</si>
  <si>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</si>
  <si>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</si>
  <si>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</si>
  <si>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</si>
  <si>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</si>
  <si>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</si>
  <si>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</si>
  <si>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</si>
  <si>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</si>
  <si>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</si>
  <si>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</si>
  <si>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</si>
  <si>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</si>
  <si>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</si>
  <si>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</si>
  <si>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</si>
  <si>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</si>
  <si>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</si>
  <si>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</si>
  <si>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</si>
  <si>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</si>
  <si>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</si>
  <si>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</si>
  <si>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</si>
  <si>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</si>
  <si>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</si>
  <si>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</si>
  <si>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</si>
  <si>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</si>
  <si>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</si>
  <si>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</si>
  <si>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</si>
  <si>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</si>
  <si>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</si>
  <si>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</si>
  <si>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</si>
  <si>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</si>
  <si>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</si>
  <si>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</si>
  <si>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</si>
  <si>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</si>
  <si>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</si>
  <si>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</si>
  <si>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</si>
  <si>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</si>
  <si>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</si>
  <si>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</si>
  <si>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</si>
  <si>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</si>
  <si>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</si>
  <si>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</si>
  <si>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</si>
  <si>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</si>
  <si>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</si>
  <si>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</si>
  <si>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</si>
  <si>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</si>
  <si>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</si>
  <si>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</si>
  <si>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</si>
  <si>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</si>
  <si>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</si>
  <si>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</si>
  <si>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</si>
  <si>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</si>
  <si>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</si>
  <si>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</si>
  <si>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</si>
  <si>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</si>
  <si>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</si>
  <si>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</si>
  <si>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</si>
  <si>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</si>
  <si>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</si>
  <si>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</si>
  <si>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</si>
  <si>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</si>
  <si>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</si>
  <si>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</si>
  <si>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</si>
  <si>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</si>
  <si>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</si>
  <si>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</si>
  <si>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</si>
  <si>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</si>
  <si>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</si>
  <si>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</si>
  <si>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</si>
  <si>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</si>
  <si>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</si>
  <si>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</si>
  <si>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</si>
  <si>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</si>
  <si>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</si>
  <si>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</si>
  <si>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</si>
  <si>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</si>
  <si>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</si>
  <si>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</si>
  <si>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</si>
  <si>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</si>
  <si>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</si>
  <si>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</si>
  <si>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</si>
  <si>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</si>
  <si>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</si>
  <si>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</si>
  <si>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</si>
  <si>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</si>
  <si>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</si>
  <si>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</si>
  <si>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</si>
  <si>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</si>
  <si>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</si>
  <si>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</si>
  <si>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</si>
  <si>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</si>
  <si>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</si>
  <si>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</si>
  <si>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</si>
  <si>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</si>
  <si>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</si>
  <si>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</si>
  <si>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</si>
  <si>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</si>
  <si>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</si>
  <si>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</si>
  <si>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</si>
  <si>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</si>
  <si>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</si>
  <si>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</si>
  <si>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</si>
  <si>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</si>
  <si>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</si>
  <si>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</si>
  <si>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</si>
  <si>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</si>
  <si>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</si>
  <si>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</si>
  <si>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</si>
  <si>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</si>
  <si>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</si>
  <si>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</si>
  <si>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</si>
  <si>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</si>
  <si>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</si>
  <si>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</si>
  <si>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</si>
  <si>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</si>
  <si>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</si>
  <si>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</si>
  <si>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</si>
  <si>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</si>
  <si>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</si>
  <si>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</si>
  <si>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</si>
  <si>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</si>
  <si>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</si>
  <si>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</si>
  <si>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</si>
  <si>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</si>
  <si>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</si>
  <si>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</si>
  <si>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</si>
  <si>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</si>
  <si>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</si>
  <si>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</si>
  <si>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</si>
  <si>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</si>
  <si>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</si>
  <si>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</si>
  <si>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</si>
  <si>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</si>
  <si>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</si>
  <si>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</si>
  <si>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</si>
  <si>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</si>
  <si>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</si>
  <si>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</si>
  <si>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</si>
  <si>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</si>
  <si>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</si>
  <si>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</si>
  <si>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</si>
  <si>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</si>
  <si>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</si>
  <si>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</si>
  <si>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</si>
  <si>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</si>
  <si>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</si>
  <si>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</si>
  <si>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</si>
  <si>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</si>
  <si>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</si>
  <si>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</si>
  <si>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</si>
  <si>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</si>
  <si>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</si>
  <si>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</si>
  <si>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</si>
  <si>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</si>
  <si>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</si>
  <si>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</si>
  <si>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</si>
  <si>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</si>
  <si>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</si>
  <si>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</si>
  <si>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</si>
  <si>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</si>
  <si>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</si>
  <si>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</si>
  <si>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</si>
  <si>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</si>
  <si>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</si>
  <si>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</si>
  <si>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</si>
  <si>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</si>
  <si>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</si>
  <si>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</si>
  <si>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</si>
  <si>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</si>
  <si>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</si>
  <si>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</si>
  <si>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</si>
  <si>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</si>
  <si>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</si>
  <si>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</si>
  <si>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</si>
  <si>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</si>
  <si>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</si>
  <si>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</si>
  <si>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</si>
  <si>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</si>
  <si>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</si>
  <si>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</si>
  <si>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</si>
  <si>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</si>
  <si>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</si>
  <si>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</si>
  <si>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</si>
  <si>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</si>
  <si>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</si>
  <si>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</si>
  <si>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</si>
  <si>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</si>
  <si>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</si>
  <si>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</si>
  <si>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</si>
  <si>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</si>
  <si>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</si>
  <si>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</si>
  <si>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</si>
  <si>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</si>
  <si>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</si>
  <si>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</si>
  <si>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</si>
  <si>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</si>
  <si>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</si>
  <si>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</si>
  <si>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</si>
  <si>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</si>
  <si>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</si>
  <si>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</si>
  <si>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</si>
  <si>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</si>
  <si>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</si>
  <si>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</si>
  <si>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</si>
  <si>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</si>
  <si>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</si>
  <si>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</si>
  <si>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</si>
  <si>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</si>
  <si>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</si>
  <si>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</si>
  <si>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</si>
  <si>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</si>
  <si>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</si>
  <si>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</si>
  <si>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</si>
  <si>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</si>
  <si>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</si>
  <si>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</si>
  <si>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</si>
  <si>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</si>
  <si>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</si>
  <si>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</si>
  <si>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</si>
  <si>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</si>
  <si>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</si>
  <si>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</si>
  <si>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</si>
  <si>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</si>
  <si>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</si>
  <si>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</si>
  <si>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</si>
  <si>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</si>
  <si>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</si>
  <si>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</si>
  <si>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</si>
  <si>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</si>
  <si>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</si>
  <si>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</si>
  <si>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</si>
  <si>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</si>
  <si>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</si>
  <si>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</si>
  <si>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</si>
  <si>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</si>
  <si>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</si>
  <si>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</si>
  <si>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</si>
  <si>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</si>
  <si>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</si>
  <si>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</si>
  <si>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</si>
  <si>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</si>
  <si>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</si>
  <si>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</si>
  <si>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</si>
  <si>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</si>
  <si>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</si>
  <si>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</si>
  <si>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</si>
  <si>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</si>
  <si>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</si>
  <si>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</si>
  <si>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</si>
  <si>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</si>
  <si>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</si>
  <si>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</si>
  <si>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</si>
  <si>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</si>
  <si>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</si>
  <si>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</si>
  <si>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</si>
  <si>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</si>
  <si>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</si>
  <si>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</si>
  <si>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</si>
  <si>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</si>
  <si>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</si>
  <si>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</si>
  <si>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</si>
  <si>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</si>
  <si>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</si>
  <si>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</si>
  <si>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</si>
  <si>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</si>
  <si>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</si>
  <si>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</si>
  <si>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</si>
  <si>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</si>
  <si>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</si>
  <si>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</si>
  <si>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</si>
  <si>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</si>
  <si>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</si>
  <si>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</si>
  <si>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</si>
  <si>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</si>
  <si>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</si>
  <si>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</si>
  <si>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</si>
  <si>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</si>
  <si>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</si>
  <si>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</si>
  <si>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</si>
  <si>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</si>
  <si>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</si>
  <si>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</si>
  <si>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</si>
  <si>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</si>
  <si>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</si>
  <si>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</si>
  <si>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</si>
  <si>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</si>
  <si>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</si>
  <si>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</si>
  <si>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</si>
  <si>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</si>
  <si>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</si>
  <si>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</si>
  <si>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</si>
  <si>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</si>
  <si>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</si>
  <si>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</si>
  <si>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</si>
  <si>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</si>
  <si>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</si>
  <si>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</si>
  <si>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</si>
  <si>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</si>
  <si>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</si>
  <si>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</si>
  <si>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</si>
  <si>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</si>
  <si>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</si>
  <si>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</si>
  <si>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</si>
  <si>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</si>
  <si>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</si>
  <si>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</si>
  <si>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</si>
  <si>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</si>
  <si>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</si>
  <si>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</si>
  <si>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</si>
  <si>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</si>
  <si>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</si>
  <si>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</si>
  <si>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</si>
  <si>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</si>
  <si>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</si>
  <si>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</si>
  <si>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</si>
  <si>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</si>
  <si>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</si>
  <si>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</si>
  <si>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</si>
  <si>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</si>
  <si>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</si>
  <si>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</si>
  <si>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</si>
  <si>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</si>
  <si>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</si>
  <si>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</si>
  <si>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</si>
  <si>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</si>
  <si>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</si>
  <si>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</si>
  <si>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</si>
  <si>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</si>
  <si>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</si>
  <si>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</si>
  <si>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</si>
  <si>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</si>
  <si>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</si>
  <si>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</si>
  <si>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</si>
  <si>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</si>
  <si>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</si>
  <si>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</si>
  <si>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</si>
  <si>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</si>
  <si>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</si>
  <si>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</si>
  <si>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</si>
  <si>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</si>
  <si>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</si>
  <si>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</si>
  <si>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</si>
  <si>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</si>
  <si>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</si>
  <si>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</si>
  <si>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</si>
  <si>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</si>
  <si>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</si>
  <si>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</si>
  <si>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</si>
  <si>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</si>
  <si>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</si>
  <si>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</si>
  <si>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</si>
  <si>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</si>
  <si>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</si>
  <si>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</si>
  <si>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</si>
  <si>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</si>
  <si>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</si>
  <si>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</si>
  <si>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</si>
  <si>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</si>
  <si>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</si>
  <si>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</si>
  <si>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</si>
  <si>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</si>
  <si>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</si>
  <si>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</si>
  <si>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</si>
  <si>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</si>
  <si>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</si>
  <si>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</si>
  <si>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</si>
  <si>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</si>
  <si>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</si>
  <si>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</si>
  <si>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</si>
  <si>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</si>
  <si>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</si>
  <si>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</si>
  <si>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</si>
  <si>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</si>
  <si>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</si>
  <si>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</si>
  <si>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</si>
  <si>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</si>
  <si>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</si>
  <si>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</si>
  <si>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</si>
  <si>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</si>
  <si>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</si>
  <si>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</si>
  <si>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</si>
  <si>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</si>
  <si>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</si>
  <si>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</si>
  <si>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</si>
  <si>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</si>
  <si>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</si>
  <si>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</si>
  <si>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</si>
  <si>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</si>
  <si>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</si>
  <si>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</si>
  <si>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</si>
  <si>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</si>
  <si>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</si>
  <si>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</si>
  <si>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</si>
  <si>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</si>
  <si>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</si>
  <si>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</si>
  <si>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</si>
  <si>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</si>
  <si>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</si>
  <si>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</si>
  <si>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</si>
  <si>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</si>
  <si>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</si>
  <si>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</si>
  <si>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</si>
  <si>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</si>
  <si>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</si>
  <si>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</si>
  <si>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</si>
  <si>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</si>
  <si>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</si>
  <si>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</si>
  <si>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</si>
  <si>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</si>
  <si>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</si>
  <si>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</si>
  <si>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</si>
  <si>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</si>
  <si>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</si>
  <si>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</si>
  <si>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</si>
  <si>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</si>
  <si>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</si>
  <si>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</si>
  <si>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</si>
  <si>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</si>
  <si>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</si>
  <si>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</si>
  <si>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</si>
  <si>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</si>
  <si>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</si>
  <si>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</si>
  <si>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</si>
  <si>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</si>
  <si>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</si>
  <si>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</si>
  <si>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</si>
  <si>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</si>
  <si>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</si>
  <si>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</si>
  <si>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</si>
  <si>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</si>
  <si>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</si>
  <si>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</si>
  <si>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</si>
  <si>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</si>
  <si>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</si>
  <si>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</si>
  <si>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</si>
  <si>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</si>
  <si>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</si>
  <si>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</si>
  <si>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</si>
  <si>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</si>
  <si>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</si>
  <si>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</si>
  <si>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</si>
  <si>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</si>
  <si>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</si>
  <si>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</si>
  <si>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</si>
  <si>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</si>
  <si>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</si>
  <si>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</si>
  <si>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</si>
  <si>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</si>
  <si>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</si>
  <si>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</si>
  <si>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</si>
  <si>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</si>
  <si>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</si>
  <si>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</si>
  <si>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</si>
  <si>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</si>
  <si>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</si>
  <si>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</si>
  <si>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</si>
  <si>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</si>
  <si>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</si>
  <si>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</si>
  <si>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</si>
  <si>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</si>
  <si>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</si>
  <si>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</si>
  <si>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</si>
  <si>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</si>
  <si>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</si>
  <si>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</si>
  <si>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</si>
  <si>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</si>
  <si>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</si>
  <si>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</si>
  <si>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</si>
  <si>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</si>
  <si>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</si>
  <si>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</si>
  <si>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</si>
  <si>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</si>
  <si>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</si>
  <si>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</si>
  <si>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</si>
  <si>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</si>
  <si>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</si>
  <si>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</si>
  <si>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</si>
  <si>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</si>
  <si>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</si>
  <si>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</si>
  <si>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</si>
  <si>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</si>
  <si>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</si>
  <si>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</si>
  <si>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</si>
  <si>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</si>
  <si>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</si>
  <si>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</si>
  <si>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</si>
  <si>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</si>
  <si>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</si>
  <si>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</si>
  <si>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</si>
  <si>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</si>
  <si>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</si>
  <si>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</si>
  <si>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</si>
  <si>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</si>
  <si>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</si>
  <si>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</si>
  <si>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</si>
  <si>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</si>
  <si>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</si>
  <si>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</si>
  <si>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</si>
  <si>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</si>
  <si>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</si>
  <si>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</si>
  <si>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</si>
  <si>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</si>
  <si>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</si>
  <si>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</si>
  <si>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</si>
  <si>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</si>
  <si>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</si>
  <si>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</si>
  <si>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</si>
  <si>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</si>
  <si>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</si>
  <si>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</si>
  <si>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</si>
  <si>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</si>
  <si>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</si>
  <si>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</si>
  <si>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</si>
  <si>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</si>
  <si>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</si>
  <si>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</si>
  <si>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</si>
  <si>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</si>
  <si>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</si>
  <si>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</si>
  <si>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</si>
  <si>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</si>
  <si>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</si>
  <si>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</si>
  <si>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</si>
  <si>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</si>
  <si>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</si>
  <si>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</si>
  <si>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</si>
  <si>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</si>
  <si>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</si>
  <si>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</si>
  <si>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</si>
  <si>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</si>
  <si>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</si>
  <si>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</si>
  <si>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</si>
  <si>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</si>
  <si>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</si>
  <si>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</si>
  <si>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</si>
  <si>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</si>
  <si>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</si>
  <si>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</si>
  <si>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</si>
  <si>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</si>
  <si>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</si>
  <si>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</si>
  <si>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</si>
  <si>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</si>
  <si>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</si>
  <si>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</si>
  <si>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</si>
  <si>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</si>
  <si>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</si>
  <si>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</si>
  <si>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</si>
  <si>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</si>
  <si>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</si>
  <si>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</si>
  <si>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</si>
  <si>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</si>
  <si>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</si>
  <si>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</si>
  <si>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</si>
  <si>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</si>
  <si>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</si>
  <si>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</si>
  <si>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</si>
  <si>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</si>
  <si>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</si>
  <si>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</si>
  <si>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</si>
  <si>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</si>
  <si>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</si>
  <si>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</si>
  <si>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</si>
  <si>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</si>
  <si>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</si>
  <si>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</si>
  <si>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</si>
  <si>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</si>
  <si>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</si>
  <si>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</si>
  <si>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</si>
  <si>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</si>
  <si>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</si>
  <si>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</si>
  <si>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</si>
  <si>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</si>
  <si>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</si>
  <si>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</si>
  <si>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</si>
  <si>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</si>
  <si>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</si>
  <si>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</si>
  <si>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</si>
  <si>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</si>
  <si>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</si>
  <si>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</si>
  <si>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</si>
  <si>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</si>
  <si>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</si>
  <si>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</si>
  <si>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</si>
  <si>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</si>
  <si>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</si>
  <si>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</si>
  <si>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</si>
  <si>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</si>
  <si>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</si>
  <si>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</si>
  <si>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</si>
  <si>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</si>
  <si>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</si>
  <si>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</si>
  <si>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</si>
  <si>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</si>
  <si>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</si>
  <si>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</si>
  <si>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</si>
  <si>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</si>
  <si>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</si>
  <si>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</si>
  <si>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</si>
  <si>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</si>
  <si>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</si>
  <si>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</si>
  <si>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</si>
  <si>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</si>
  <si>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</si>
  <si>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</si>
  <si>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</si>
  <si>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</si>
  <si>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</si>
  <si>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</si>
  <si>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</si>
  <si>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</si>
  <si>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</si>
  <si>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</si>
  <si>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</si>
  <si>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</si>
  <si>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</si>
  <si>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</si>
  <si>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</si>
  <si>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</si>
  <si>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</si>
  <si>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</si>
  <si>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</si>
  <si>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</si>
  <si>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</si>
  <si>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</si>
  <si>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</si>
  <si>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</si>
  <si>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</si>
  <si>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</si>
  <si>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</si>
  <si>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</si>
  <si>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</si>
  <si>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</si>
  <si>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</si>
  <si>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</si>
  <si>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</si>
  <si>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</si>
  <si>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</si>
  <si>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</si>
  <si>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</si>
  <si>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</si>
  <si>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</si>
  <si>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</si>
  <si>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</si>
  <si>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</si>
  <si>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</si>
  <si>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</si>
  <si>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</si>
  <si>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</si>
  <si>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</si>
  <si>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</si>
  <si>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</si>
  <si>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</si>
  <si>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</si>
  <si>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</si>
  <si>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</si>
  <si>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</si>
  <si>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</si>
  <si>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</si>
  <si>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</si>
  <si>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</si>
  <si>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</si>
  <si>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</si>
  <si>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</si>
  <si>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</si>
  <si>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</si>
  <si>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</si>
  <si>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</si>
  <si>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</si>
  <si>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</si>
  <si>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</si>
  <si>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</si>
  <si>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</si>
  <si>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</si>
  <si>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</si>
  <si>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</si>
  <si>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</si>
  <si>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</si>
  <si>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</si>
  <si>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</si>
  <si>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</si>
  <si>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</si>
  <si>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</si>
  <si>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</si>
  <si>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</si>
  <si>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</si>
  <si>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</si>
  <si>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</si>
  <si>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</si>
  <si>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</si>
  <si>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</si>
  <si>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</si>
  <si>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</si>
  <si>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</si>
  <si>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</si>
  <si>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</si>
  <si>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</si>
  <si>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</si>
  <si>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</si>
  <si>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</si>
  <si>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</si>
  <si>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</si>
  <si>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</si>
  <si>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</si>
  <si>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</si>
  <si>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</si>
  <si>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</si>
  <si>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</si>
  <si>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</si>
  <si>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</si>
  <si>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</si>
  <si>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</si>
  <si>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</si>
  <si>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</si>
  <si>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</si>
  <si>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</si>
  <si>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</si>
  <si>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</si>
  <si>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</si>
  <si>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</si>
  <si>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</si>
  <si>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</si>
  <si>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</si>
  <si>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</si>
  <si>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</si>
  <si>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</si>
  <si>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</si>
  <si>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</si>
  <si>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</si>
  <si>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</si>
  <si>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</si>
  <si>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</si>
  <si>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</si>
  <si>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</si>
  <si>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</si>
  <si>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</si>
  <si>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</si>
  <si>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</si>
  <si>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</si>
  <si>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</si>
  <si>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</si>
  <si>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</si>
  <si>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</si>
  <si>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</si>
  <si>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</si>
  <si>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</si>
  <si>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</si>
  <si>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</si>
  <si>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</si>
  <si>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</si>
  <si>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</si>
  <si>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</si>
  <si>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</si>
  <si>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</si>
  <si>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</si>
  <si>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</si>
  <si>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</si>
  <si>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</si>
  <si>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</si>
  <si>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</si>
  <si>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</si>
  <si>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</si>
  <si>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</si>
  <si>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</si>
  <si>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</si>
  <si>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</si>
  <si>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</si>
  <si>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</si>
  <si>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</si>
  <si>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</si>
  <si>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</si>
  <si>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</si>
  <si>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</si>
  <si>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</si>
  <si>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</si>
  <si>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</si>
  <si>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</si>
  <si>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</si>
  <si>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</si>
  <si>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</si>
  <si>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</si>
  <si>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</si>
  <si>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</si>
  <si>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</si>
  <si>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</si>
  <si>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</si>
  <si>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</si>
  <si>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</si>
  <si>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</si>
  <si>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</si>
  <si>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</si>
  <si>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</si>
  <si>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</si>
  <si>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</si>
  <si>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</si>
  <si>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</si>
  <si>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</si>
  <si>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</si>
  <si>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</si>
  <si>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</si>
  <si>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</si>
  <si>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</si>
  <si>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</si>
  <si>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</si>
  <si>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</si>
  <si>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</si>
  <si>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</si>
  <si>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</si>
  <si>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</si>
  <si>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</si>
  <si>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</si>
  <si>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</si>
  <si>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</si>
  <si>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</si>
  <si>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</si>
  <si>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</si>
  <si>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</si>
  <si>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</si>
  <si>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</si>
  <si>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</si>
  <si>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</si>
  <si>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</si>
  <si>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</si>
  <si>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</si>
  <si>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</si>
  <si>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</si>
  <si>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</si>
  <si>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</si>
  <si>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</si>
  <si>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</si>
  <si>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</si>
  <si>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</si>
  <si>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</si>
  <si>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</si>
  <si>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</si>
  <si>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</si>
  <si>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</si>
  <si>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</si>
  <si>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</si>
  <si>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</si>
  <si>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</si>
  <si>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</si>
  <si>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</si>
  <si>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</si>
  <si>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</si>
  <si>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</si>
  <si>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</si>
  <si>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</si>
  <si>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</si>
  <si>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</si>
  <si>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</si>
  <si>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</si>
  <si>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</si>
  <si>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</si>
  <si>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</si>
  <si>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</si>
  <si>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</si>
  <si>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</si>
  <si>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</si>
  <si>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</si>
  <si>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</si>
  <si>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</si>
  <si>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</si>
  <si>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</si>
  <si>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</si>
  <si>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</si>
  <si>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</si>
  <si>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</si>
  <si>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</si>
  <si>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</si>
  <si>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</si>
  <si>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</si>
  <si>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</si>
  <si>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</si>
  <si>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</si>
  <si>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</si>
  <si>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</si>
  <si>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</si>
  <si>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</si>
  <si>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</si>
  <si>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</si>
  <si>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</si>
  <si>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</si>
  <si>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</si>
  <si>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</si>
  <si>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</si>
  <si>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</si>
  <si>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</si>
  <si>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</si>
  <si>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</si>
  <si>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</si>
  <si>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</si>
  <si>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</si>
  <si>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</si>
  <si>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</si>
  <si>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</si>
  <si>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</si>
  <si>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</si>
  <si>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</si>
  <si>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</si>
  <si>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</si>
  <si>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</si>
  <si>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</si>
  <si>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</si>
  <si>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</si>
  <si>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</si>
  <si>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</si>
  <si>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</si>
  <si>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</si>
  <si>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</si>
  <si>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</si>
  <si>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</si>
  <si>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</si>
  <si>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</si>
  <si>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</si>
  <si>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</si>
  <si>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</si>
  <si>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</si>
  <si>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</si>
  <si>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</si>
  <si>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</si>
  <si>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</si>
  <si>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</si>
  <si>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</si>
  <si>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</si>
  <si>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</si>
  <si>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</si>
  <si>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</si>
  <si>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</si>
  <si>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</si>
  <si>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</si>
  <si>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</si>
  <si>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</si>
  <si>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</si>
  <si>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</si>
  <si>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</si>
  <si>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</si>
  <si>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</si>
  <si>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</si>
  <si>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</si>
  <si>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</si>
  <si>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</si>
  <si>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</si>
  <si>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</si>
  <si>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</si>
  <si>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</si>
  <si>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</si>
  <si>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</si>
  <si>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</si>
  <si>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</si>
  <si>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</si>
  <si>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</si>
  <si>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</si>
  <si>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</si>
  <si>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</si>
  <si>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</si>
  <si>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</si>
  <si>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</si>
  <si>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</si>
  <si>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</si>
  <si>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</si>
  <si>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</si>
  <si>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</si>
  <si>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</si>
  <si>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</si>
  <si>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</si>
  <si>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</si>
  <si>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</si>
  <si>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</si>
  <si>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</si>
  <si>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</si>
  <si>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</si>
  <si>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</si>
  <si>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</si>
  <si>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</si>
  <si>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</si>
  <si>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</si>
  <si>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</si>
  <si>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</si>
  <si>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</si>
  <si>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</si>
  <si>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</si>
  <si>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</si>
  <si>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</si>
  <si>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</si>
  <si>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</si>
  <si>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</si>
  <si>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</si>
  <si>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</si>
  <si>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</si>
  <si>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</si>
  <si>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</si>
  <si>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</si>
  <si>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</si>
  <si>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</si>
  <si>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</si>
  <si>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</si>
  <si>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</si>
  <si>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</si>
  <si>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</si>
  <si>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</si>
  <si>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</si>
  <si>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</si>
  <si>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</si>
  <si>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</si>
  <si>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</si>
  <si>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</si>
  <si>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</si>
  <si>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</si>
  <si>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</si>
  <si>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</si>
  <si>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</si>
  <si>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</si>
  <si>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</si>
  <si>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</si>
  <si>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</si>
  <si>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</si>
  <si>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</si>
  <si>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</si>
  <si>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</si>
  <si>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</si>
  <si>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</si>
  <si>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</si>
  <si>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</si>
  <si>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</si>
  <si>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</si>
  <si>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</si>
  <si>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</si>
  <si>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</si>
  <si>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</si>
  <si>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</si>
  <si>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</si>
  <si>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</si>
  <si>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</si>
  <si>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</si>
  <si>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</si>
  <si>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</si>
  <si>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</si>
  <si>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</si>
  <si>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</si>
  <si>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</si>
  <si>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</si>
  <si>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</si>
  <si>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</si>
  <si>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</si>
  <si>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</si>
  <si>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</si>
  <si>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</si>
  <si>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</si>
  <si>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</si>
  <si>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</si>
  <si>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</si>
  <si>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</si>
  <si>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</si>
  <si>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</si>
  <si>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</si>
  <si>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</si>
  <si>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</si>
  <si>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</si>
  <si>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</si>
  <si>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</si>
  <si>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</si>
  <si>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</si>
  <si>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</si>
  <si>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</si>
  <si>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</si>
  <si>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</si>
  <si>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</si>
  <si>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</si>
  <si>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</si>
  <si>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</si>
  <si>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</si>
  <si>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</si>
  <si>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</si>
  <si>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</si>
  <si>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</si>
  <si>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</si>
  <si>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</si>
  <si>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</si>
  <si>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</si>
  <si>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</si>
  <si>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</si>
  <si>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</si>
  <si>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</si>
  <si>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</si>
  <si>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</si>
  <si>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</si>
  <si>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</si>
  <si>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</si>
  <si>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</si>
  <si>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</si>
  <si>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</si>
  <si>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</si>
  <si>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</si>
  <si>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</si>
  <si>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</si>
  <si>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</si>
  <si>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</si>
  <si>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</si>
  <si>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</si>
  <si>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</si>
  <si>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</si>
  <si>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</si>
  <si>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</si>
  <si>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</si>
  <si>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</si>
  <si>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</si>
  <si>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</si>
  <si>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</si>
  <si>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</si>
  <si>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</si>
  <si>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</si>
  <si>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</si>
  <si>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</si>
  <si>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</si>
  <si>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</si>
  <si>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</si>
  <si>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</si>
  <si>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</si>
  <si>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</si>
  <si>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</si>
  <si>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</si>
  <si>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</si>
  <si>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</si>
  <si>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</si>
  <si>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</si>
  <si>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</si>
  <si>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</si>
  <si>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</si>
  <si>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</si>
  <si>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</si>
  <si>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</si>
  <si>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</si>
  <si>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</si>
  <si>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</si>
  <si>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</si>
  <si>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</si>
  <si>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</si>
  <si>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</si>
  <si>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</si>
  <si>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</si>
  <si>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</si>
  <si>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</si>
  <si>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</si>
  <si>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</si>
  <si>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</si>
  <si>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</si>
  <si>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</si>
  <si>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</si>
  <si>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</si>
  <si>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</si>
  <si>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</si>
  <si>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</si>
  <si>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</si>
  <si>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</si>
  <si>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</si>
  <si>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</si>
  <si>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</si>
  <si>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</si>
  <si>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</si>
  <si>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</si>
  <si>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</si>
  <si>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</si>
  <si>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</si>
  <si>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</si>
  <si>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</si>
  <si>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</si>
  <si>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</si>
  <si>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</si>
  <si>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</si>
  <si>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</si>
  <si>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</si>
  <si>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</si>
  <si>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</si>
  <si>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</si>
  <si>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</si>
  <si>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</si>
  <si>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</si>
  <si>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</si>
  <si>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</si>
  <si>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</si>
  <si>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</si>
  <si>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</si>
  <si>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</si>
  <si>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</si>
  <si>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</si>
  <si>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</si>
  <si>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</si>
  <si>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</si>
  <si>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</si>
  <si>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</si>
  <si>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</si>
  <si>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</si>
  <si>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</si>
  <si>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</si>
  <si>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</si>
  <si>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</si>
  <si>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</si>
  <si>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</si>
  <si>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</si>
  <si>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</si>
  <si>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</si>
  <si>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</si>
  <si>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</si>
  <si>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</si>
  <si>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</si>
  <si>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</si>
  <si>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</si>
  <si>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</si>
  <si>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</si>
  <si>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</si>
  <si>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</si>
  <si>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</si>
  <si>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</si>
  <si>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</si>
  <si>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</si>
  <si>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</si>
  <si>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</si>
  <si>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</si>
  <si>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</si>
  <si>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</si>
  <si>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</si>
  <si>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</si>
  <si>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</si>
  <si>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</si>
  <si>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</si>
  <si>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</si>
  <si>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</si>
  <si>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</si>
  <si>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</si>
  <si>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</si>
  <si>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</si>
  <si>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</si>
  <si>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</si>
  <si>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</si>
  <si>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</si>
  <si>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</si>
  <si>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</si>
  <si>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</si>
  <si>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</si>
  <si>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</si>
  <si>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</si>
  <si>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</si>
  <si>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</si>
  <si>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</si>
  <si>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</si>
  <si>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</si>
  <si>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</si>
  <si>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</si>
  <si>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</si>
  <si>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</si>
  <si>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</si>
  <si>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</si>
  <si>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</si>
  <si>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</si>
  <si>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</si>
  <si>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</si>
  <si>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</si>
  <si>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</si>
  <si>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</si>
  <si>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</si>
  <si>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</si>
  <si>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</si>
  <si>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</si>
  <si>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</si>
  <si>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</si>
  <si>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</si>
  <si>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</si>
  <si>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</si>
  <si>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</si>
  <si>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</si>
  <si>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</si>
  <si>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</si>
  <si>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</si>
  <si>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</si>
  <si>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</si>
  <si>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</si>
  <si>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</si>
  <si>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</si>
  <si>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</si>
  <si>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</si>
  <si>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</si>
  <si>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</si>
  <si>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</si>
  <si>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</si>
  <si>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</si>
  <si>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</si>
  <si>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</si>
  <si>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</si>
  <si>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</si>
  <si>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</si>
  <si>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</si>
  <si>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</si>
  <si>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</si>
  <si>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</si>
  <si>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</si>
  <si>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</si>
  <si>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</si>
  <si>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</si>
  <si>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</si>
  <si>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</si>
  <si>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</si>
  <si>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</si>
  <si>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</si>
  <si>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</si>
  <si>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</si>
  <si>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</si>
  <si>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</si>
  <si>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</si>
  <si>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</si>
  <si>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</si>
  <si>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</si>
  <si>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</si>
  <si>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</si>
  <si>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</si>
  <si>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</si>
  <si>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</si>
  <si>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</si>
  <si>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</si>
  <si>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</si>
  <si>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</si>
  <si>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</si>
  <si>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</si>
  <si>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</si>
  <si>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</si>
  <si>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</si>
  <si>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</si>
  <si>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</si>
  <si>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</si>
  <si>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</si>
  <si>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</si>
  <si>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</si>
  <si>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</si>
  <si>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</si>
  <si>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</si>
  <si>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</si>
  <si>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</si>
  <si>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</si>
  <si>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</si>
  <si>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</si>
  <si>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</si>
  <si>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</si>
  <si>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</si>
  <si>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</si>
  <si>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</si>
  <si>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</si>
  <si>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</si>
  <si>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</si>
  <si>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</si>
  <si>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</si>
  <si>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</si>
  <si>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</si>
  <si>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</si>
  <si>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</si>
  <si>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</si>
  <si>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</si>
  <si>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</si>
  <si>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</si>
  <si>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</si>
  <si>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</si>
  <si>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</si>
  <si>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</si>
  <si>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</si>
  <si>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</si>
  <si>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</si>
  <si>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</si>
  <si>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</si>
  <si>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</si>
  <si>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</si>
  <si>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</si>
  <si>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</si>
  <si>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</si>
  <si>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</si>
  <si>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</si>
  <si>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</si>
  <si>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</si>
  <si>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</si>
  <si>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</si>
  <si>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</si>
  <si>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</si>
  <si>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</si>
  <si>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</si>
  <si>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</si>
  <si>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</si>
  <si>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</si>
  <si>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</si>
  <si>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</si>
  <si>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</si>
  <si>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</si>
  <si>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</si>
  <si>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</si>
  <si>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</si>
  <si>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</si>
  <si>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</si>
  <si>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</si>
  <si>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</si>
  <si>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</si>
  <si>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</si>
  <si>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</si>
  <si>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</si>
  <si>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</si>
  <si>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</si>
  <si>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</si>
  <si>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</si>
  <si>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</si>
  <si>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</si>
  <si>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</si>
  <si>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</si>
  <si>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</si>
  <si>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</si>
  <si>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</si>
  <si>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</si>
  <si>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</si>
  <si>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</si>
  <si>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</si>
  <si>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</si>
  <si>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</si>
  <si>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</si>
  <si>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</si>
  <si>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</si>
  <si>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</si>
  <si>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</si>
  <si>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</si>
  <si>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</si>
  <si>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</si>
  <si>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</si>
  <si>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</si>
  <si>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</si>
  <si>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</si>
  <si>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</si>
  <si>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</si>
  <si>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</si>
  <si>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</si>
  <si>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</si>
  <si>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</si>
  <si>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</si>
  <si>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</si>
  <si>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</si>
  <si>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</si>
  <si>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</si>
  <si>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</si>
  <si>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</si>
  <si>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</si>
  <si>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</si>
  <si>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</si>
  <si>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</si>
  <si>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</si>
  <si>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</si>
  <si>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</si>
  <si>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</si>
  <si>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</si>
  <si>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</si>
  <si>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</si>
  <si>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</si>
  <si>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</si>
  <si>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</si>
  <si>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</si>
  <si>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</si>
  <si>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</si>
  <si>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</si>
  <si>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</si>
  <si>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</si>
  <si>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</si>
  <si>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</si>
  <si>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</si>
  <si>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</si>
  <si>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</si>
  <si>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</si>
  <si>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</si>
  <si>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</si>
  <si>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</si>
  <si>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</si>
  <si>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</si>
  <si>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</si>
  <si>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</si>
  <si>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</si>
  <si>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</si>
  <si>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</si>
  <si>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</si>
  <si>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</si>
  <si>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</si>
  <si>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</si>
  <si>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</si>
  <si>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</si>
  <si>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</si>
  <si>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</si>
  <si>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</si>
  <si>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</si>
  <si>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</si>
  <si>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</si>
  <si>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</si>
  <si>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</si>
  <si>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</si>
  <si>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</si>
  <si>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</si>
  <si>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</si>
  <si>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</si>
  <si>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</si>
  <si>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</si>
  <si>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</si>
  <si>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</si>
  <si>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</si>
  <si>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</si>
  <si>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</si>
  <si>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</si>
  <si>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</si>
  <si>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</si>
  <si>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</si>
  <si>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</si>
  <si>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</si>
  <si>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</si>
  <si>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</si>
  <si>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</si>
  <si>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</si>
  <si>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</si>
  <si>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</si>
  <si>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</si>
  <si>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</si>
  <si>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</si>
  <si>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</si>
  <si>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</si>
  <si>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</si>
  <si>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</si>
  <si>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</si>
  <si>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</si>
  <si>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</si>
  <si>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</si>
  <si>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</si>
  <si>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</si>
  <si>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</si>
  <si>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</si>
  <si>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</si>
  <si>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</si>
  <si>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</si>
  <si>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</si>
  <si>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</si>
  <si>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</si>
  <si>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</si>
  <si>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</si>
  <si>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</si>
  <si>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</si>
  <si>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</si>
  <si>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</si>
  <si>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</si>
  <si>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</si>
  <si>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</si>
  <si>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</si>
  <si>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</si>
  <si>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</si>
  <si>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</si>
  <si>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</si>
  <si>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</si>
  <si>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</si>
  <si>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</si>
  <si>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</si>
  <si>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</si>
  <si>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</si>
  <si>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</si>
  <si>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</si>
  <si>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</si>
  <si>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</si>
  <si>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</si>
  <si>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</si>
  <si>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</si>
  <si>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</si>
  <si>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</si>
  <si>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</si>
  <si>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</si>
  <si>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</si>
  <si>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</si>
  <si>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</si>
  <si>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</si>
  <si>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</si>
  <si>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</si>
  <si>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</si>
  <si>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</si>
  <si>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</si>
  <si>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</si>
  <si>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</si>
  <si>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</si>
  <si>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</si>
  <si>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</si>
  <si>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</si>
  <si>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</si>
  <si>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</si>
  <si>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</si>
  <si>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</si>
  <si>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</si>
  <si>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</si>
  <si>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</si>
  <si>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</si>
  <si>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</si>
  <si>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</si>
  <si>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</si>
  <si>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</si>
  <si>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</si>
  <si>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</si>
  <si>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</si>
  <si>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</si>
  <si>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</si>
  <si>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</si>
  <si>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</si>
  <si>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</si>
  <si>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</si>
  <si>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</si>
  <si>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</si>
  <si>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</si>
  <si>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</si>
  <si>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</si>
  <si>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</si>
  <si>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</si>
  <si>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</si>
  <si>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</si>
  <si>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</si>
  <si>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</si>
  <si>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</si>
  <si>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</si>
  <si>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</si>
  <si>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</si>
  <si>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</si>
  <si>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</si>
  <si>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</si>
  <si>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</si>
  <si>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</si>
  <si>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</si>
  <si>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</si>
  <si>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</si>
  <si>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</si>
  <si>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</si>
  <si>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</si>
  <si>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</si>
  <si>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</si>
  <si>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</si>
  <si>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</si>
  <si>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</si>
  <si>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</si>
  <si>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</si>
  <si>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</si>
  <si>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</si>
  <si>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</si>
  <si>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</si>
  <si>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</si>
  <si>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</si>
  <si>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</si>
  <si>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</si>
  <si>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</si>
  <si>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</si>
  <si>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</si>
  <si>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</si>
  <si>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</si>
  <si>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</si>
  <si>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</si>
  <si>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</si>
  <si>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</si>
  <si>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</si>
  <si>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</si>
  <si>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</si>
  <si>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</si>
  <si>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</si>
  <si>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</si>
  <si>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</si>
  <si>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</si>
  <si>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</si>
  <si>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</si>
  <si>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</si>
  <si>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</si>
  <si>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</si>
  <si>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</si>
  <si>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</si>
  <si>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</si>
  <si>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</si>
  <si>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</si>
  <si>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</si>
  <si>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</si>
  <si>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</si>
  <si>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</si>
  <si>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</si>
  <si>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</si>
  <si>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</si>
  <si>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</si>
  <si>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</si>
  <si>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</si>
  <si>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</si>
  <si>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</si>
  <si>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</si>
  <si>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</si>
  <si>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</si>
  <si>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</si>
  <si>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</si>
  <si>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</si>
  <si>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</si>
  <si>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</si>
  <si>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</si>
  <si>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</si>
  <si>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</si>
  <si>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</si>
  <si>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</si>
  <si>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</si>
  <si>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</si>
  <si>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</si>
  <si>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</si>
  <si>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</si>
  <si>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</si>
  <si>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</si>
  <si>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</si>
  <si>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</si>
  <si>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</si>
  <si>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</si>
  <si>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</si>
  <si>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</si>
  <si>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</si>
  <si>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</si>
  <si>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</si>
  <si>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</si>
  <si>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</si>
  <si>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</si>
  <si>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</si>
  <si>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</si>
  <si>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</si>
  <si>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</si>
  <si>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</si>
  <si>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</si>
  <si>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</si>
  <si>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</si>
  <si>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</si>
  <si>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</si>
  <si>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</si>
  <si>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</si>
  <si>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</si>
  <si>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</si>
  <si>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</si>
  <si>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</si>
  <si>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</si>
  <si>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</si>
  <si>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</si>
  <si>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</si>
  <si>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</si>
  <si>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</si>
  <si>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</si>
  <si>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</si>
  <si>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</si>
  <si>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</si>
  <si>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</si>
  <si>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</si>
  <si>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</si>
  <si>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</si>
  <si>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</si>
  <si>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</si>
  <si>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</si>
  <si>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</si>
  <si>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</si>
  <si>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</si>
  <si>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</si>
  <si>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</si>
  <si>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</si>
  <si>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</si>
  <si>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</si>
  <si>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</si>
  <si>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</si>
  <si>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</si>
  <si>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</si>
  <si>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</si>
  <si>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</si>
  <si>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</si>
  <si>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</si>
  <si>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</si>
  <si>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</si>
  <si>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</si>
  <si>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</si>
  <si>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</si>
  <si>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</si>
  <si>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</si>
  <si>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</si>
  <si>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</si>
  <si>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</si>
  <si>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</si>
  <si>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</si>
  <si>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</si>
  <si>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</si>
  <si>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</si>
  <si>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</si>
  <si>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</si>
  <si>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</si>
  <si>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</si>
  <si>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</si>
  <si>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</si>
  <si>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</si>
  <si>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</si>
  <si>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</si>
  <si>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</si>
  <si>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</si>
  <si>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</si>
  <si>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</si>
  <si>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</si>
  <si>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</si>
  <si>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</si>
  <si>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</si>
  <si>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</si>
  <si>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</si>
  <si>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</si>
  <si>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</si>
  <si>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</si>
  <si>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</si>
  <si>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</si>
  <si>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</si>
  <si>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</si>
  <si>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</si>
  <si>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</si>
  <si>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</si>
  <si>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</si>
  <si>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</si>
  <si>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</si>
  <si>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</si>
  <si>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</si>
  <si>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</si>
  <si>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</si>
  <si>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</si>
  <si>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</si>
  <si>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</si>
  <si>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</si>
  <si>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</si>
  <si>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</si>
  <si>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</si>
  <si>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</si>
  <si>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</si>
  <si>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</si>
  <si>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</si>
  <si>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</si>
  <si>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</si>
  <si>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</si>
  <si>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</si>
  <si>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</si>
  <si>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</si>
  <si>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</si>
  <si>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</si>
  <si>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</si>
  <si>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</si>
  <si>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</si>
  <si>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</si>
  <si>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</si>
  <si>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</si>
  <si>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</si>
  <si>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</si>
  <si>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</si>
  <si>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</si>
  <si>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</si>
  <si>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</si>
  <si>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</si>
  <si>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</si>
  <si>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</si>
  <si>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</si>
  <si>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</si>
  <si>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</si>
  <si>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</si>
  <si>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</si>
  <si>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</si>
  <si>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</si>
  <si>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</si>
  <si>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</si>
  <si>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</si>
  <si>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</si>
  <si>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</si>
  <si>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</si>
  <si>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</si>
  <si>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</si>
  <si>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</si>
  <si>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</si>
  <si>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</si>
  <si>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</si>
  <si>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</si>
  <si>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</si>
  <si>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</si>
  <si>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</si>
  <si>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</si>
  <si>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</si>
  <si>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</si>
  <si>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</si>
  <si>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</si>
  <si>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</si>
  <si>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</si>
  <si>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</si>
  <si>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</si>
  <si>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</si>
  <si>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</si>
  <si>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</si>
  <si>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</si>
  <si>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</si>
  <si>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</si>
  <si>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</si>
  <si>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</si>
  <si>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</si>
  <si>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</si>
  <si>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</si>
  <si>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</si>
  <si>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</si>
  <si>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</si>
  <si>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</si>
  <si>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</si>
  <si>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</si>
  <si>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</si>
  <si>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</si>
  <si>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</si>
  <si>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</si>
  <si>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</si>
  <si>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</si>
  <si>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</si>
  <si>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</si>
  <si>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</si>
  <si>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</si>
  <si>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</si>
  <si>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</si>
  <si>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</si>
  <si>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</si>
  <si>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</si>
  <si>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</si>
  <si>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</si>
  <si>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</si>
  <si>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</si>
  <si>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</si>
  <si>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</si>
  <si>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</si>
  <si>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</si>
  <si>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</si>
  <si>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</si>
  <si>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</si>
  <si>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</si>
  <si>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</si>
  <si>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</si>
  <si>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</si>
  <si>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</si>
  <si>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</si>
  <si>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</si>
  <si>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</si>
  <si>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</si>
  <si>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</si>
  <si>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</si>
  <si>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</si>
  <si>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</si>
  <si>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</si>
  <si>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</si>
  <si>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</si>
  <si>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</si>
  <si>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</si>
  <si>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</si>
  <si>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</si>
  <si>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</si>
  <si>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</si>
  <si>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</si>
  <si>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</si>
  <si>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</si>
  <si>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</si>
  <si>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</si>
  <si>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</si>
  <si>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</si>
  <si>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</si>
  <si>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</si>
  <si>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</si>
  <si>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</si>
  <si>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</si>
  <si>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</si>
  <si>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</si>
  <si>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</si>
  <si>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</si>
  <si>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</si>
  <si>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</si>
  <si>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</si>
  <si>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</si>
  <si>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</si>
  <si>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</si>
  <si>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</si>
  <si>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</si>
  <si>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</si>
  <si>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</si>
  <si>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</si>
  <si>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</si>
  <si>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</si>
  <si>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</si>
  <si>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</si>
  <si>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</si>
  <si>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</si>
  <si>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</si>
  <si>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</si>
  <si>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</si>
  <si>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</si>
  <si>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</si>
  <si>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</si>
  <si>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</si>
  <si>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</si>
  <si>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</si>
  <si>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</si>
  <si>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</si>
  <si>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</si>
  <si>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</si>
  <si>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</si>
  <si>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</si>
  <si>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</si>
  <si>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</si>
  <si>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</si>
  <si>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</si>
  <si>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</si>
  <si>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</si>
  <si>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</si>
  <si>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</si>
  <si>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</si>
  <si>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</si>
  <si>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</si>
  <si>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</si>
  <si>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</si>
  <si>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</si>
  <si>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</si>
  <si>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</si>
  <si>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</si>
  <si>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</si>
  <si>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</si>
  <si>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</si>
  <si>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</si>
  <si>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</si>
  <si>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</si>
  <si>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</si>
  <si>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</si>
  <si>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</si>
  <si>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</si>
  <si>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</si>
  <si>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</si>
  <si>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</si>
  <si>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</si>
  <si>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</si>
  <si>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</si>
  <si>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</si>
  <si>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</si>
  <si>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</si>
  <si>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</si>
  <si>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</si>
  <si>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</si>
  <si>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</si>
  <si>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</si>
  <si>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</si>
  <si>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</si>
  <si>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</si>
  <si>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</si>
  <si>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</si>
  <si>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</si>
  <si>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</si>
  <si>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</si>
  <si>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</si>
  <si>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</si>
  <si>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</si>
  <si>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</si>
  <si>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</si>
  <si>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</si>
  <si>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</si>
  <si>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</si>
  <si>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</si>
  <si>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</si>
  <si>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</si>
  <si>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</si>
  <si>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</si>
  <si>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</si>
  <si>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</si>
  <si>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</si>
  <si>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</si>
  <si>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</si>
  <si>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</si>
  <si>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</si>
  <si>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</si>
  <si>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</si>
  <si>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</si>
  <si>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</si>
  <si>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</si>
  <si>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</si>
  <si>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</si>
  <si>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</si>
  <si>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</si>
  <si>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</si>
  <si>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</si>
  <si>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</si>
  <si>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</si>
  <si>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</si>
  <si>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</si>
  <si>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</si>
  <si>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</si>
  <si>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</si>
  <si>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</si>
  <si>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</si>
  <si>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</si>
  <si>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</si>
  <si>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</si>
  <si>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</si>
  <si>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</si>
  <si>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</si>
  <si>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</si>
  <si>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</si>
  <si>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</si>
  <si>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</si>
  <si>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</si>
  <si>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</si>
  <si>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</si>
  <si>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</si>
  <si>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</si>
  <si>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</si>
  <si>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</si>
  <si>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</si>
  <si>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</si>
  <si>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</si>
  <si>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</si>
  <si>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</si>
  <si>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</si>
  <si>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</si>
  <si>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</si>
  <si>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</si>
  <si>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</si>
  <si>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</si>
  <si>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</si>
  <si>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</si>
  <si>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</si>
  <si>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</si>
  <si>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</si>
  <si>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</si>
  <si>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</si>
  <si>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</si>
  <si>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</si>
  <si>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</si>
  <si>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</si>
  <si>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</si>
  <si>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</si>
  <si>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</si>
  <si>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</si>
  <si>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</si>
  <si>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</si>
  <si>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</si>
  <si>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</si>
  <si>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</si>
  <si>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</si>
  <si>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</si>
  <si>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</si>
  <si>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</si>
  <si>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</si>
  <si>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</si>
  <si>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</si>
  <si>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</si>
  <si>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</si>
  <si>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</si>
  <si>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</si>
  <si>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</si>
  <si>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</si>
  <si>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</si>
  <si>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</si>
  <si>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</si>
  <si>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</si>
  <si>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</si>
  <si>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</si>
  <si>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</si>
  <si>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</si>
  <si>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</si>
  <si>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</si>
  <si>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</si>
  <si>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</si>
  <si>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</si>
  <si>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</si>
  <si>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</si>
  <si>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</si>
  <si>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</si>
  <si>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</si>
  <si>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</si>
  <si>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</si>
  <si>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</si>
  <si>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</si>
  <si>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</si>
  <si>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</si>
  <si>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</si>
  <si>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</si>
  <si>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</si>
  <si>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</si>
  <si>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</si>
  <si>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</si>
  <si>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</si>
  <si>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</si>
  <si>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</si>
  <si>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</si>
  <si>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</si>
  <si>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</si>
  <si>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</si>
  <si>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</si>
  <si>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</si>
  <si>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</si>
  <si>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</si>
  <si>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</si>
  <si>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</si>
  <si>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</si>
  <si>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</si>
  <si>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</si>
  <si>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</si>
  <si>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</si>
  <si>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</si>
  <si>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</si>
  <si>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</si>
  <si>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</si>
  <si>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</si>
  <si>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</si>
  <si>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</si>
  <si>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</si>
  <si>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</si>
  <si>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</si>
  <si>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</si>
  <si>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</si>
  <si>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</si>
  <si>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</si>
  <si>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</si>
  <si>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</si>
  <si>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</si>
  <si>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</si>
  <si>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</si>
  <si>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</si>
  <si>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</si>
  <si>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</si>
  <si>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</si>
  <si>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</si>
  <si>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</si>
  <si>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</si>
  <si>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</si>
  <si>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</si>
  <si>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</si>
  <si>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</si>
  <si>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</si>
  <si>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</si>
  <si>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</si>
  <si>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</si>
  <si>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</si>
  <si>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</si>
  <si>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</si>
  <si>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</si>
  <si>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</si>
  <si>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</si>
  <si>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</si>
  <si>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</si>
  <si>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</si>
  <si>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</si>
  <si>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</si>
  <si>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</si>
  <si>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</si>
  <si>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</si>
  <si>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</si>
  <si>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</si>
  <si>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</si>
  <si>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</si>
  <si>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</si>
  <si>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</si>
  <si>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</si>
  <si>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</si>
  <si>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</si>
  <si>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</si>
  <si>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</si>
  <si>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</si>
  <si>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</si>
  <si>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</si>
  <si>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</si>
  <si>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</si>
  <si>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</si>
  <si>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</si>
  <si>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</si>
  <si>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</si>
  <si>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</si>
  <si>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</si>
  <si>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</si>
  <si>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</si>
  <si>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</si>
  <si>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</si>
  <si>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</si>
  <si>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</si>
  <si>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</si>
  <si>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</si>
  <si>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</si>
  <si>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</si>
  <si>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</si>
  <si>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</si>
  <si>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</si>
  <si>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</si>
  <si>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</si>
  <si>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</si>
  <si>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</si>
  <si>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</si>
  <si>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</si>
  <si>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</si>
  <si>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</si>
  <si>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</si>
  <si>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</si>
  <si>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</si>
  <si>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</si>
  <si>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</si>
  <si>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</si>
  <si>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</si>
  <si>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</si>
  <si>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</si>
  <si>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</si>
  <si>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</si>
  <si>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</si>
  <si>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</si>
  <si>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</si>
  <si>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</si>
  <si>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</si>
  <si>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</si>
  <si>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</si>
  <si>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</si>
  <si>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</si>
  <si>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</si>
  <si>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</si>
  <si>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</si>
  <si>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</si>
  <si>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</si>
  <si>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</si>
  <si>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</si>
  <si>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</si>
  <si>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</si>
  <si>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</si>
  <si>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</si>
  <si>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</si>
  <si>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</si>
  <si>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</si>
  <si>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</si>
  <si>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</si>
  <si>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</si>
  <si>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</si>
  <si>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</si>
  <si>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</si>
  <si>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</si>
  <si>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</si>
  <si>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</si>
  <si>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</si>
  <si>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</si>
  <si>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</si>
  <si>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</si>
  <si>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</si>
  <si>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</si>
  <si>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</si>
  <si>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</si>
  <si>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</si>
  <si>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</si>
  <si>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</si>
  <si>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</si>
  <si>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</si>
  <si>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</si>
  <si>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</si>
  <si>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</si>
  <si>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</si>
  <si>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</si>
  <si>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</si>
  <si>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</si>
  <si>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</si>
  <si>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</si>
  <si>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</si>
  <si>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</si>
  <si>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</si>
  <si>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</si>
  <si>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</si>
  <si>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</si>
  <si>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</si>
  <si>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</si>
  <si>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</si>
  <si>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</si>
  <si>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</si>
  <si>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</si>
  <si>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</si>
  <si>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</si>
  <si>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</si>
  <si>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</si>
  <si>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</si>
  <si>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</si>
  <si>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</si>
  <si>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</si>
  <si>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</si>
  <si>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</si>
  <si>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</si>
  <si>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</si>
  <si>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</si>
  <si>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</si>
  <si>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</si>
  <si>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</si>
  <si>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</si>
  <si>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</si>
  <si>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</si>
  <si>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</si>
  <si>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</si>
  <si>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</si>
  <si>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</si>
  <si>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</si>
  <si>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</si>
  <si>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</si>
  <si>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</si>
  <si>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</si>
  <si>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</si>
  <si>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</si>
  <si>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</si>
  <si>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</si>
  <si>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</si>
  <si>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</si>
  <si>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</si>
  <si>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</si>
  <si>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</si>
  <si>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</si>
  <si>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</si>
  <si>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</si>
  <si>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</si>
  <si>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</si>
  <si>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</si>
  <si>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</si>
  <si>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</si>
  <si>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</si>
  <si>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</si>
  <si>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</si>
  <si>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</si>
  <si>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</si>
  <si>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</si>
  <si>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</si>
  <si>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</si>
  <si>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</si>
  <si>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</si>
  <si>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</si>
  <si>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</si>
  <si>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</si>
  <si>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</si>
  <si>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</si>
  <si>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</si>
  <si>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</si>
  <si>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</si>
  <si>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</si>
  <si>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</si>
  <si>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</si>
  <si>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</si>
  <si>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</si>
  <si>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</si>
  <si>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</si>
  <si>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</si>
  <si>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</si>
  <si>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</si>
  <si>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</si>
  <si>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</si>
  <si>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</si>
  <si>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</si>
  <si>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</si>
  <si>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</si>
  <si>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</si>
  <si>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</si>
  <si>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</si>
  <si>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</si>
  <si>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</si>
  <si>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</si>
  <si>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</si>
  <si>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</si>
  <si>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</si>
  <si>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</si>
  <si>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</si>
  <si>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</si>
  <si>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</si>
  <si>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</si>
  <si>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</si>
  <si>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</si>
  <si>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</si>
  <si>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</si>
  <si>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</si>
  <si>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</si>
  <si>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</si>
  <si>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</si>
  <si>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</si>
  <si>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</si>
  <si>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</si>
  <si>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</si>
  <si>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</si>
  <si>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</si>
  <si>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</si>
  <si>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</si>
  <si>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</si>
  <si>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</si>
  <si>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</si>
  <si>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</si>
  <si>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</si>
  <si>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</si>
  <si>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</si>
  <si>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</si>
  <si>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</si>
  <si>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</si>
  <si>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</si>
  <si>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</si>
  <si>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</si>
  <si>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</si>
  <si>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</si>
  <si>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</si>
  <si>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</si>
  <si>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</si>
  <si>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</si>
  <si>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</si>
  <si>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</si>
  <si>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</si>
  <si>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</si>
  <si>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</si>
  <si>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</si>
  <si>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</si>
  <si>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</si>
  <si>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</si>
  <si>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</si>
  <si>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</si>
  <si>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</si>
  <si>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</si>
  <si>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</si>
  <si>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</si>
  <si>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</si>
  <si>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</si>
  <si>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</si>
  <si>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</si>
  <si>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</si>
  <si>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</si>
  <si>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</si>
  <si>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</si>
  <si>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</si>
  <si>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</si>
  <si>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</si>
  <si>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</si>
  <si>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</si>
  <si>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</si>
  <si>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</si>
  <si>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</si>
  <si>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</si>
  <si>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</si>
  <si>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</si>
  <si>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</si>
  <si>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</si>
  <si>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</si>
  <si>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</si>
  <si>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</si>
  <si>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</si>
  <si>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</si>
  <si>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</si>
  <si>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</si>
  <si>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</si>
  <si>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</si>
  <si>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</si>
  <si>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</si>
  <si>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</si>
  <si>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</si>
  <si>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</si>
  <si>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</si>
  <si>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</si>
  <si>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</si>
  <si>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</si>
  <si>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</si>
  <si>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</si>
  <si>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</si>
  <si>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</si>
  <si>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</si>
  <si>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</si>
  <si>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</si>
  <si>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</si>
  <si>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</si>
  <si>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</si>
  <si>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</si>
  <si>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</si>
  <si>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</si>
  <si>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</si>
  <si>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</si>
  <si>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</si>
  <si>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</si>
  <si>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</si>
  <si>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</si>
  <si>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</si>
  <si>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</si>
  <si>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</si>
  <si>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</si>
  <si>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</si>
  <si>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</si>
  <si>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</si>
  <si>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</si>
  <si>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</si>
  <si>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</si>
  <si>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</si>
  <si>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</si>
  <si>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</si>
  <si>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</si>
  <si>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</si>
  <si>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</si>
  <si>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</si>
  <si>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</si>
  <si>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</si>
  <si>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</si>
  <si>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</si>
  <si>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</si>
  <si>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</si>
  <si>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</si>
  <si>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</si>
  <si>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</si>
  <si>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</si>
  <si>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</si>
  <si>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</si>
  <si>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</si>
  <si>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</si>
  <si>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</si>
  <si>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</si>
  <si>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</si>
  <si>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</si>
  <si>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</si>
  <si>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</si>
  <si>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</si>
  <si>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</si>
  <si>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</si>
  <si>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</si>
  <si>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</si>
  <si>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</si>
  <si>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</si>
  <si>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</si>
  <si>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</si>
  <si>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</si>
  <si>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</si>
  <si>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</si>
  <si>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</si>
  <si>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</si>
  <si>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</si>
  <si>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</si>
  <si>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</si>
  <si>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</si>
  <si>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</si>
  <si>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</si>
  <si>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</si>
  <si>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</si>
  <si>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</si>
  <si>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</si>
  <si>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</si>
  <si>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</si>
  <si>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</si>
  <si>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</si>
  <si>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</si>
  <si>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</si>
  <si>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</si>
  <si>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</si>
  <si>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</si>
  <si>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</si>
  <si>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</si>
  <si>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</si>
  <si>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</si>
  <si>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</si>
  <si>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</si>
  <si>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</si>
  <si>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</si>
  <si>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</si>
  <si>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</si>
  <si>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</si>
  <si>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</si>
  <si>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</si>
  <si>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</si>
  <si>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</si>
  <si>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</si>
  <si>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</si>
  <si>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</si>
  <si>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</si>
  <si>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</si>
  <si>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</si>
  <si>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</si>
  <si>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</si>
  <si>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</si>
  <si>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</si>
  <si>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</si>
  <si>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</si>
  <si>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</si>
  <si>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</si>
  <si>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</si>
  <si>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</si>
  <si>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</si>
  <si>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</si>
  <si>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</si>
  <si>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</si>
  <si>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</si>
  <si>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</si>
  <si>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</si>
  <si>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</si>
  <si>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</si>
  <si>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</si>
  <si>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</si>
  <si>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</si>
  <si>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</si>
  <si>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</si>
  <si>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</si>
  <si>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</si>
  <si>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</si>
  <si>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</si>
  <si>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</si>
  <si>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</si>
  <si>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</si>
  <si>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</si>
  <si>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</si>
  <si>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</si>
  <si>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</si>
  <si>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</si>
  <si>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</si>
  <si>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</si>
  <si>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</si>
  <si>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</si>
  <si>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</si>
  <si>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</si>
  <si>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</si>
  <si>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</si>
  <si>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</si>
  <si>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</si>
  <si>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</si>
  <si>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</si>
  <si>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</si>
  <si>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</si>
  <si>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</si>
  <si>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</si>
  <si>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</si>
  <si>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</si>
  <si>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</si>
  <si>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</si>
  <si>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</si>
  <si>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</si>
  <si>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</si>
  <si>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</si>
  <si>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</si>
  <si>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</si>
  <si>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</si>
  <si>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</si>
  <si>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</si>
  <si>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</si>
  <si>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</si>
  <si>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</si>
  <si>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</si>
  <si>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</si>
  <si>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</si>
  <si>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</si>
  <si>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</si>
  <si>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</si>
  <si>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</si>
  <si>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</si>
  <si>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</si>
  <si>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</si>
  <si>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</si>
  <si>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</si>
  <si>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</si>
  <si>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</si>
  <si>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</si>
  <si>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</si>
  <si>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</si>
  <si>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</si>
  <si>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</si>
  <si>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</si>
  <si>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</si>
  <si>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</si>
  <si>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</si>
  <si>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</si>
  <si>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</si>
  <si>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</si>
  <si>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</si>
  <si>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</si>
  <si>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</si>
  <si>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</si>
  <si>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</si>
  <si>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</si>
  <si>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</si>
  <si>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</si>
  <si>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</si>
  <si>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</si>
  <si>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</si>
  <si>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</si>
  <si>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</si>
  <si>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</si>
  <si>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</si>
  <si>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</si>
  <si>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</si>
  <si>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</si>
  <si>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</si>
  <si>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</si>
  <si>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</si>
  <si>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</si>
  <si>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</si>
  <si>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</si>
  <si>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</si>
  <si>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</si>
  <si>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</si>
  <si>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</si>
  <si>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</si>
  <si>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</si>
  <si>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</si>
  <si>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</si>
  <si>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</si>
  <si>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</si>
  <si>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</si>
  <si>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</si>
  <si>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</si>
  <si>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</si>
  <si>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</si>
  <si>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</si>
  <si>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</si>
  <si>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</si>
  <si>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</si>
  <si>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</si>
  <si>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</si>
  <si>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</si>
  <si>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</si>
  <si>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</si>
  <si>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</si>
  <si>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</si>
  <si>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</si>
  <si>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</si>
  <si>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</si>
  <si>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</si>
  <si>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</si>
  <si>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</si>
  <si>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</si>
  <si>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</si>
  <si>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</si>
  <si>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</si>
  <si>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</si>
  <si>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</si>
  <si>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</si>
  <si>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</si>
  <si>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</si>
  <si>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</si>
  <si>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</si>
  <si>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</si>
  <si>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</si>
  <si>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</si>
  <si>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</si>
  <si>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</si>
  <si>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</si>
  <si>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</si>
  <si>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</si>
  <si>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</si>
  <si>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</si>
  <si>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</si>
  <si>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</si>
  <si>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</si>
  <si>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</si>
  <si>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</si>
  <si>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</si>
  <si>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</si>
  <si>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</si>
  <si>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</si>
  <si>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</si>
  <si>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</si>
  <si>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</si>
  <si>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</si>
  <si>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</si>
  <si>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</si>
  <si>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</si>
  <si>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</si>
  <si>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</si>
  <si>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</si>
  <si>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</si>
  <si>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</si>
  <si>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</si>
  <si>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</si>
  <si>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</si>
  <si>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</si>
  <si>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</si>
  <si>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</si>
  <si>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</si>
  <si>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</si>
  <si>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</si>
  <si>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</si>
  <si>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</si>
  <si>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</si>
  <si>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</si>
  <si>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</si>
  <si>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</si>
  <si>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</si>
  <si>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</si>
  <si>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</si>
  <si>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</si>
  <si>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</si>
  <si>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</si>
  <si>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</si>
  <si>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</si>
  <si>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</si>
  <si>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</si>
  <si>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</si>
  <si>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</si>
  <si>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</si>
  <si>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</si>
  <si>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</si>
  <si>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</si>
  <si>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</si>
  <si>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</si>
  <si>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</si>
  <si>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</si>
  <si>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</si>
  <si>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</si>
  <si>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</si>
  <si>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</si>
  <si>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</si>
  <si>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</si>
  <si>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</si>
  <si>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</si>
  <si>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</si>
  <si>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</si>
  <si>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</si>
  <si>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</si>
  <si>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</si>
  <si>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</si>
  <si>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</si>
  <si>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</si>
  <si>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</si>
  <si>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</si>
  <si>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</si>
  <si>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</si>
  <si>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</si>
  <si>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</si>
  <si>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</si>
  <si>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</si>
  <si>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</si>
  <si>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</si>
  <si>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</si>
  <si>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</si>
  <si>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</si>
  <si>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</si>
  <si>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</si>
  <si>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</si>
  <si>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</si>
  <si>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</si>
  <si>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</si>
  <si>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</si>
  <si>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</si>
  <si>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</si>
  <si>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</si>
  <si>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</si>
  <si>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</si>
  <si>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</si>
  <si>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</si>
  <si>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</si>
  <si>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</si>
  <si>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</si>
  <si>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</si>
  <si>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</si>
  <si>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</si>
  <si>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</si>
  <si>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</si>
  <si>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</si>
  <si>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</si>
  <si>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</si>
  <si>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</si>
  <si>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</si>
  <si>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</si>
  <si>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</si>
  <si>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</si>
  <si>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</si>
  <si>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</si>
  <si>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</si>
  <si>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</si>
  <si>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</si>
  <si>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</si>
  <si>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</si>
  <si>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</si>
  <si>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</si>
  <si>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</si>
  <si>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</si>
  <si>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</si>
  <si>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</si>
  <si>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</si>
  <si>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</si>
  <si>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</si>
  <si>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</si>
  <si>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</si>
  <si>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</si>
  <si>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</si>
  <si>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</si>
  <si>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</si>
  <si>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</si>
  <si>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</si>
  <si>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</si>
  <si>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</si>
  <si>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</si>
  <si>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</si>
  <si>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</si>
  <si>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</si>
  <si>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</si>
  <si>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</si>
  <si>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</si>
  <si>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</si>
  <si>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</si>
  <si>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</si>
  <si>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</si>
  <si>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</si>
  <si>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</si>
  <si>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</si>
  <si>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</si>
  <si>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</si>
  <si>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</si>
  <si>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</si>
  <si>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</si>
  <si>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</si>
  <si>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</si>
  <si>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</si>
  <si>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</si>
  <si>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</si>
  <si>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</si>
  <si>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</si>
  <si>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</si>
  <si>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</si>
  <si>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</si>
  <si>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</si>
  <si>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</si>
  <si>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</si>
  <si>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</si>
  <si>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</si>
  <si>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</si>
  <si>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</si>
  <si>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</si>
  <si>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</si>
  <si>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</si>
  <si>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</si>
  <si>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</si>
  <si>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</si>
  <si>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</si>
  <si>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</si>
  <si>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</si>
  <si>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</si>
  <si>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</si>
  <si>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</si>
  <si>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</si>
  <si>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</si>
  <si>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</si>
  <si>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</si>
  <si>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</si>
  <si>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</si>
  <si>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</si>
  <si>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</si>
  <si>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</si>
  <si>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</si>
  <si>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</si>
  <si>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</si>
  <si>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</si>
  <si>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</si>
  <si>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</si>
  <si>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</si>
  <si>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</si>
  <si>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</si>
  <si>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</si>
  <si>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</si>
  <si>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</si>
  <si>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</si>
  <si>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</si>
  <si>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</si>
  <si>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</si>
  <si>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</si>
  <si>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</si>
  <si>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</si>
  <si>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</si>
  <si>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</si>
  <si>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</si>
  <si>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</si>
  <si>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</si>
  <si>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</si>
  <si>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</si>
  <si>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</si>
  <si>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</si>
  <si>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</si>
  <si>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</si>
  <si>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</si>
  <si>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</si>
  <si>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</si>
  <si>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</si>
  <si>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</si>
  <si>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</si>
  <si>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</si>
  <si>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</si>
  <si>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</si>
  <si>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</si>
  <si>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</si>
  <si>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</si>
  <si>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</si>
  <si>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</si>
  <si>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</si>
  <si>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</si>
  <si>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</si>
  <si>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</si>
  <si>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</si>
  <si>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</si>
  <si>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</si>
  <si>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</si>
  <si>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</si>
  <si>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</si>
  <si>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</si>
  <si>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</si>
  <si>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</si>
  <si>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</si>
  <si>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</si>
  <si>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</si>
  <si>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</si>
  <si>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</si>
  <si>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</si>
  <si>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</si>
  <si>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</si>
  <si>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</si>
  <si>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</si>
  <si>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</si>
  <si>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</si>
  <si>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</si>
  <si>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</si>
  <si>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</si>
  <si>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</si>
  <si>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</si>
  <si>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</si>
  <si>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</si>
  <si>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</si>
  <si>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</si>
  <si>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</si>
  <si>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</si>
  <si>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</si>
  <si>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</si>
  <si>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</si>
  <si>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</si>
  <si>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</si>
  <si>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</si>
  <si>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</si>
  <si>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</si>
  <si>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</si>
  <si>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</si>
  <si>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</si>
  <si>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</si>
  <si>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</si>
  <si>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</si>
  <si>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</si>
  <si>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</si>
  <si>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</si>
  <si>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</si>
  <si>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</si>
  <si>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</si>
  <si>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</si>
  <si>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</si>
  <si>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</si>
  <si>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</si>
  <si>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</si>
  <si>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</si>
  <si>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</si>
  <si>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</si>
  <si>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</si>
  <si>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</si>
  <si>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</si>
  <si>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</si>
  <si>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</si>
  <si>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</si>
  <si>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</si>
  <si>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</si>
  <si>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</si>
  <si>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</si>
  <si>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</si>
  <si>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</si>
  <si>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</si>
  <si>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</si>
  <si>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</si>
  <si>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</si>
  <si>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</si>
  <si>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</si>
  <si>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</si>
  <si>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</si>
  <si>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</si>
  <si>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</si>
  <si>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</si>
  <si>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</si>
  <si>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</si>
  <si>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</si>
  <si>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</si>
  <si>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</si>
  <si>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</si>
  <si>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</si>
  <si>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</si>
  <si>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</si>
  <si>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</si>
  <si>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</si>
  <si>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</si>
  <si>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</si>
  <si>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</si>
  <si>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</si>
  <si>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</si>
  <si>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</si>
  <si>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</si>
  <si>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</si>
  <si>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</si>
  <si>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</si>
  <si>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</si>
  <si>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</si>
  <si>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</si>
  <si>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</si>
  <si>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</si>
  <si>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</si>
  <si>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</si>
  <si>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</si>
  <si>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</si>
  <si>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</si>
  <si>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</si>
  <si>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</si>
  <si>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</si>
  <si>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</si>
  <si>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</si>
  <si>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</si>
  <si>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</si>
  <si>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</si>
  <si>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</si>
  <si>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</si>
  <si>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</si>
  <si>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</si>
  <si>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</si>
  <si>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</si>
  <si>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</si>
  <si>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</si>
  <si>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</si>
  <si>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</si>
  <si>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</si>
  <si>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</si>
  <si>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</si>
  <si>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</si>
  <si>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</si>
  <si>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</si>
  <si>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</si>
  <si>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</si>
  <si>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</si>
  <si>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</si>
  <si>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</si>
  <si>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</si>
  <si>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</si>
  <si>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</si>
  <si>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</si>
  <si>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</si>
  <si>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</si>
  <si>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</si>
  <si>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</si>
  <si>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</si>
  <si>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</si>
  <si>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</si>
  <si>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</si>
  <si>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</si>
  <si>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</si>
  <si>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</si>
  <si>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</si>
  <si>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</si>
  <si>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</si>
  <si>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</si>
  <si>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</si>
  <si>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</si>
  <si>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</si>
  <si>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</si>
  <si>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</si>
  <si>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</si>
  <si>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</si>
  <si>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</si>
  <si>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</si>
  <si>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</si>
  <si>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</si>
  <si>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</si>
  <si>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</si>
  <si>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</si>
  <si>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</si>
  <si>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</si>
  <si>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</si>
  <si>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</si>
  <si>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</si>
  <si>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</si>
  <si>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</si>
  <si>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</si>
  <si>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</si>
  <si>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</si>
  <si>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</si>
  <si>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</si>
  <si>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</si>
  <si>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</si>
  <si>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</si>
  <si>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</si>
  <si>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</si>
  <si>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</si>
  <si>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</si>
  <si>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</si>
  <si>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</si>
  <si>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</si>
  <si>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</si>
  <si>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</si>
  <si>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</si>
  <si>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</si>
  <si>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</si>
  <si>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</si>
  <si>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</si>
  <si>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</si>
  <si>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</si>
  <si>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</si>
  <si>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</si>
  <si>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</si>
  <si>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</si>
  <si>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</si>
  <si>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</si>
  <si>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</si>
  <si>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</si>
  <si>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</si>
  <si>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</si>
  <si>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</si>
  <si>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</si>
  <si>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</si>
  <si>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</si>
  <si>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</si>
  <si>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</si>
  <si>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</si>
  <si>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</si>
  <si>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</si>
  <si>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</si>
  <si>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</si>
  <si>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</si>
  <si>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</si>
  <si>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</si>
  <si>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</si>
  <si>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</si>
  <si>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</si>
  <si>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</si>
  <si>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</si>
  <si>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</si>
  <si>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</si>
  <si>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</si>
  <si>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</si>
  <si>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</si>
  <si>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</si>
  <si>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</si>
  <si>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</si>
  <si>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</si>
  <si>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</si>
  <si>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</si>
  <si>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</si>
  <si>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</si>
  <si>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</si>
  <si>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</si>
  <si>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</si>
  <si>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</si>
  <si>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</si>
  <si>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</si>
  <si>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</si>
  <si>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</si>
  <si>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</si>
  <si>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</si>
  <si>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</si>
  <si>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</si>
  <si>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</si>
  <si>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</si>
  <si>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</si>
  <si>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</si>
  <si>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</si>
  <si>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</si>
  <si>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</si>
  <si>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</si>
  <si>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</si>
  <si>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</si>
  <si>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</si>
  <si>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</si>
  <si>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</si>
  <si>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</si>
  <si>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</si>
  <si>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</si>
  <si>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</si>
  <si>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</si>
  <si>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</si>
  <si>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</si>
  <si>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</si>
  <si>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</si>
  <si>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</si>
  <si>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</si>
  <si>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</si>
  <si>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</si>
  <si>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</si>
  <si>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</si>
  <si>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</si>
  <si>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</si>
  <si>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</si>
  <si>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</si>
  <si>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</si>
  <si>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</si>
  <si>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</si>
  <si>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</si>
  <si>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</si>
  <si>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</si>
  <si>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</si>
  <si>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</si>
  <si>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</si>
  <si>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</si>
  <si>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</si>
  <si>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</si>
  <si>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</si>
  <si>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</si>
  <si>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</si>
  <si>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</si>
  <si>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</si>
  <si>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</si>
  <si>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</si>
  <si>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</si>
  <si>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</si>
  <si>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</si>
  <si>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</si>
  <si>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</si>
  <si>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</si>
  <si>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</si>
  <si>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</si>
  <si>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</si>
  <si>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</si>
  <si>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</si>
  <si>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</si>
  <si>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</si>
  <si>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</si>
  <si>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</si>
  <si>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</si>
  <si>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</si>
  <si>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</si>
  <si>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</si>
  <si>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</si>
  <si>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</si>
  <si>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</si>
  <si>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</si>
  <si>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</si>
  <si>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</si>
  <si>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</si>
  <si>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</si>
  <si>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</si>
  <si>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</si>
  <si>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</si>
  <si>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</si>
  <si>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</si>
  <si>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</si>
  <si>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</si>
  <si>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</si>
  <si>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</si>
  <si>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</si>
  <si>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</si>
  <si>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</si>
  <si>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</si>
  <si>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</si>
  <si>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</si>
  <si>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</si>
  <si>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</si>
  <si>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</si>
  <si>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</si>
  <si>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</si>
  <si>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</si>
  <si>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</si>
  <si>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</si>
  <si>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</si>
  <si>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</si>
  <si>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</si>
  <si>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</si>
  <si>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</si>
  <si>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</si>
  <si>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</si>
  <si>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</si>
  <si>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</si>
  <si>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</si>
  <si>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</si>
  <si>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</si>
  <si>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</si>
  <si>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</si>
  <si>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</si>
  <si>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</si>
  <si>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</si>
  <si>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</si>
  <si>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</si>
  <si>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</si>
  <si>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</si>
  <si>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</si>
  <si>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</si>
  <si>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</si>
  <si>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</si>
  <si>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</si>
  <si>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</si>
  <si>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</si>
  <si>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</si>
  <si>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</si>
  <si>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</si>
  <si>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</si>
  <si>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</si>
  <si>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</si>
  <si>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</si>
  <si>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</si>
  <si>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</si>
  <si>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</si>
  <si>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</si>
  <si>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</si>
  <si>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</si>
  <si>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</si>
  <si>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</si>
  <si>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</si>
  <si>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</si>
  <si>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</si>
  <si>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</si>
  <si>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</si>
  <si>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</si>
  <si>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</si>
  <si>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</si>
  <si>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</si>
  <si>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</si>
  <si>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</si>
  <si>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</si>
  <si>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</si>
  <si>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</si>
  <si>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</si>
  <si>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</si>
  <si>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</si>
  <si>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</si>
  <si>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</si>
  <si>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</si>
  <si>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</si>
  <si>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</si>
  <si>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</si>
  <si>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</si>
  <si>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</si>
  <si>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</si>
  <si>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</si>
  <si>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</si>
  <si>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</si>
  <si>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</si>
  <si>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</si>
  <si>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</si>
  <si>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</si>
  <si>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</si>
  <si>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</si>
  <si>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</si>
  <si>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</si>
  <si>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</si>
  <si>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</si>
  <si>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</si>
  <si>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</si>
  <si>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</si>
  <si>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</si>
  <si>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</si>
  <si>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</si>
  <si>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</si>
  <si>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</si>
  <si>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</si>
  <si>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</si>
  <si>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</si>
  <si>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</si>
  <si>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</si>
  <si>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</si>
  <si>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</si>
  <si>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</si>
  <si>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</si>
  <si>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</si>
  <si>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</si>
  <si>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</si>
  <si>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</si>
  <si>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</si>
  <si>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</si>
  <si>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</si>
  <si>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</si>
  <si>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</si>
  <si>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</si>
  <si>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</si>
  <si>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</si>
  <si>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</si>
  <si>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</si>
  <si>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</si>
  <si>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</si>
  <si>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</si>
  <si>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</si>
  <si>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</si>
  <si>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</si>
  <si>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</si>
  <si>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</si>
  <si>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</si>
  <si>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</si>
  <si>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</si>
  <si>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</si>
  <si>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</si>
  <si>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</si>
  <si>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</si>
  <si>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</si>
  <si>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</si>
  <si>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</si>
  <si>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</si>
  <si>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</si>
  <si>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</si>
  <si>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</si>
  <si>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</si>
  <si>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</si>
  <si>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</si>
  <si>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</si>
  <si>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</si>
  <si>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</si>
  <si>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</si>
  <si>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</si>
  <si>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</si>
  <si>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</si>
  <si>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</si>
  <si>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</si>
  <si>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</si>
  <si>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</si>
  <si>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</si>
  <si>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</si>
  <si>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</si>
  <si>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</si>
  <si>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</si>
  <si>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</si>
  <si>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</si>
  <si>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</si>
  <si>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</si>
  <si>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</si>
  <si>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</si>
  <si>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</si>
  <si>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</si>
  <si>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</si>
  <si>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</si>
  <si>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</si>
  <si>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</si>
  <si>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</si>
  <si>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</si>
  <si>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</si>
  <si>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</si>
  <si>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</si>
  <si>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</si>
  <si>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</si>
  <si>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</si>
  <si>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</si>
  <si>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</si>
  <si>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</si>
  <si>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</si>
  <si>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</si>
  <si>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</si>
  <si>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</si>
  <si>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</si>
  <si>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</si>
  <si>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</si>
  <si>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</si>
  <si>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</si>
  <si>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</si>
  <si>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</si>
  <si>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</si>
  <si>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</si>
  <si>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</si>
  <si>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</si>
  <si>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</si>
  <si>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</si>
  <si>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</si>
  <si>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</si>
  <si>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</si>
  <si>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</si>
  <si>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</si>
  <si>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</si>
  <si>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</si>
  <si>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</si>
  <si>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</si>
  <si>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</si>
  <si>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</si>
  <si>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</si>
  <si>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</si>
  <si>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</si>
  <si>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</si>
  <si>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</si>
  <si>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</si>
  <si>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</si>
  <si>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</si>
  <si>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</si>
  <si>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</si>
  <si>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</si>
  <si>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</si>
  <si>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</si>
  <si>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</si>
  <si>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</si>
  <si>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</si>
  <si>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</si>
  <si>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</si>
  <si>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</si>
  <si>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</si>
  <si>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</si>
  <si>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</si>
  <si>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</si>
  <si>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</si>
  <si>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</si>
  <si>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</si>
  <si>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</si>
  <si>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</si>
  <si>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</si>
  <si>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</si>
  <si>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</si>
  <si>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</si>
  <si>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</si>
  <si>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</si>
  <si>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</si>
  <si>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</si>
  <si>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</si>
  <si>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</si>
  <si>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</si>
  <si>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</si>
  <si>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</si>
  <si>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</si>
  <si>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</si>
  <si>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</si>
  <si>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</si>
  <si>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</si>
  <si>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</si>
  <si>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</si>
  <si>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</si>
  <si>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</si>
  <si>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</si>
  <si>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</si>
  <si>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</si>
  <si>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</si>
  <si>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</si>
  <si>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</si>
  <si>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</si>
  <si>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</si>
  <si>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</si>
  <si>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</si>
  <si>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</si>
  <si>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</si>
  <si>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</si>
  <si>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</si>
  <si>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</si>
  <si>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</si>
  <si>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</si>
  <si>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</si>
  <si>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</si>
  <si>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</si>
  <si>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</si>
  <si>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</si>
  <si>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</si>
  <si>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</si>
  <si>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</si>
  <si>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</si>
  <si>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</si>
  <si>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</si>
  <si>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</si>
  <si>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</si>
  <si>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</si>
  <si>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</si>
  <si>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</si>
  <si>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</si>
  <si>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</si>
  <si>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</si>
  <si>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</si>
  <si>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</si>
  <si>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</si>
  <si>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</si>
  <si>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</si>
  <si>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</si>
  <si>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</si>
  <si>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</si>
  <si>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</si>
  <si>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</si>
  <si>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</si>
  <si>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</si>
  <si>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</si>
  <si>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</si>
  <si>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</si>
  <si>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</si>
  <si>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</si>
  <si>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</si>
  <si>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</si>
  <si>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</si>
  <si>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</si>
  <si>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</si>
  <si>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</si>
  <si>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</si>
  <si>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</si>
  <si>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</si>
  <si>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</si>
  <si>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</si>
  <si>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</si>
  <si>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</si>
  <si>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</si>
  <si>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</si>
  <si>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</si>
  <si>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</si>
  <si>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</si>
  <si>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</si>
  <si>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</si>
  <si>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</si>
  <si>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</si>
  <si>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</si>
  <si>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</si>
  <si>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</si>
  <si>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</si>
  <si>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</si>
  <si>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</si>
  <si>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</si>
  <si>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</si>
  <si>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</si>
  <si>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</si>
  <si>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</si>
  <si>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</si>
  <si>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</si>
  <si>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</si>
  <si>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</si>
  <si>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</si>
  <si>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</si>
  <si>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</si>
  <si>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</si>
  <si>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</si>
  <si>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</si>
  <si>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</si>
  <si>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</si>
  <si>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</si>
  <si>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</si>
  <si>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</si>
  <si>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</si>
  <si>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</si>
  <si>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</si>
  <si>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</si>
  <si>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</si>
  <si>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</si>
  <si>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</si>
  <si>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</si>
  <si>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</si>
  <si>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</si>
  <si>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</si>
  <si>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</si>
  <si>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</si>
  <si>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</si>
  <si>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</si>
  <si>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</si>
  <si>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</si>
  <si>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</si>
  <si>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</si>
  <si>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</si>
  <si>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</si>
  <si>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</si>
  <si>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</si>
  <si>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</si>
  <si>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</si>
  <si>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</si>
  <si>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</si>
  <si>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</si>
  <si>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</si>
  <si>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</si>
  <si>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</si>
  <si>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</si>
  <si>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</si>
  <si>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</si>
  <si>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</si>
  <si>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</si>
  <si>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</si>
  <si>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</si>
  <si>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</si>
  <si>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</si>
  <si>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</si>
  <si>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</si>
  <si>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</si>
  <si>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</si>
  <si>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</si>
  <si>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</si>
  <si>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</si>
  <si>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</si>
  <si>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</si>
  <si>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</si>
  <si>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</si>
  <si>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</si>
  <si>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</si>
  <si>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</si>
  <si>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</si>
  <si>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</si>
  <si>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</si>
  <si>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</si>
  <si>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</si>
  <si>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</si>
  <si>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</si>
  <si>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</si>
  <si>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</si>
  <si>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</si>
  <si>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</si>
  <si>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</si>
  <si>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</si>
  <si>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</si>
  <si>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</si>
  <si>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</si>
  <si>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</si>
  <si>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</si>
  <si>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</si>
  <si>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</si>
  <si>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</si>
  <si>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</si>
  <si>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</si>
  <si>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</si>
  <si>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</si>
  <si>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</si>
  <si>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</si>
  <si>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</si>
  <si>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</si>
  <si>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</si>
  <si>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</si>
  <si>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</si>
  <si>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</si>
  <si>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</si>
  <si>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</si>
  <si>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</si>
  <si>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</si>
  <si>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</si>
  <si>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</si>
  <si>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</si>
  <si>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</si>
  <si>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</si>
  <si>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</si>
  <si>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</si>
  <si>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</si>
  <si>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</si>
  <si>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</si>
  <si>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</si>
  <si>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</si>
  <si>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</si>
  <si>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</si>
  <si>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</si>
  <si>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</si>
  <si>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</si>
  <si>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</si>
  <si>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</si>
  <si>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</si>
  <si>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</si>
  <si>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</si>
  <si>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</si>
  <si>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</si>
  <si>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</si>
  <si>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</si>
  <si>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</si>
  <si>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</si>
  <si>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</si>
  <si>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</si>
  <si>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</si>
  <si>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</si>
  <si>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</si>
  <si>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</si>
  <si>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</si>
  <si>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</si>
  <si>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</si>
  <si>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</si>
  <si>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</si>
  <si>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</si>
  <si>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</si>
  <si>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</si>
  <si>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</si>
  <si>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</si>
  <si>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</si>
  <si>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</si>
  <si>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</si>
  <si>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</si>
  <si>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</si>
  <si>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</si>
  <si>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</si>
  <si>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</si>
  <si>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</si>
  <si>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</si>
  <si>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</si>
  <si>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</si>
  <si>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</si>
  <si>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</si>
  <si>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</si>
  <si>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</si>
  <si>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</si>
  <si>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</si>
  <si>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</si>
  <si>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</si>
  <si>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</si>
  <si>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</si>
  <si>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</si>
  <si>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</si>
  <si>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</si>
  <si>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</si>
  <si>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</si>
  <si>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</si>
  <si>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</si>
  <si>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</si>
  <si>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</si>
  <si>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</si>
  <si>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</si>
  <si>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</si>
  <si>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</si>
  <si>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</si>
  <si>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</si>
  <si>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</si>
  <si>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</si>
  <si>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</si>
  <si>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</si>
  <si>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</si>
  <si>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</si>
  <si>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</si>
  <si>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</si>
  <si>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</si>
  <si>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</si>
  <si>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</si>
  <si>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</si>
  <si>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</si>
  <si>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</si>
  <si>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</si>
  <si>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</si>
  <si>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</si>
  <si>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</si>
  <si>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</si>
  <si>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</si>
  <si>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</si>
  <si>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</si>
  <si>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</si>
  <si>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</si>
  <si>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</si>
  <si>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</si>
  <si>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</si>
  <si>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</si>
  <si>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</si>
  <si>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</si>
  <si>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</si>
  <si>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</si>
  <si>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</si>
  <si>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</si>
  <si>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</si>
  <si>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</si>
  <si>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</si>
  <si>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</si>
  <si>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</si>
  <si>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</si>
  <si>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</si>
  <si>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</si>
  <si>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</si>
  <si>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</si>
  <si>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</si>
  <si>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</si>
  <si>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</si>
  <si>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</si>
  <si>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</si>
  <si>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</si>
  <si>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</si>
  <si>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</si>
  <si>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</si>
  <si>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</si>
  <si>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</si>
  <si>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</si>
  <si>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</si>
  <si>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</si>
  <si>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</si>
  <si>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</si>
  <si>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</si>
  <si>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</si>
  <si>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</si>
  <si>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</si>
  <si>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</si>
  <si>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</si>
  <si>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</si>
  <si>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</si>
  <si>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</si>
  <si>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</si>
  <si>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</si>
  <si>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</si>
  <si>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</si>
  <si>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</si>
  <si>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</si>
  <si>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</si>
  <si>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</si>
  <si>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</si>
  <si>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</si>
  <si>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</si>
  <si>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</si>
  <si>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</si>
  <si>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</si>
  <si>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</si>
  <si>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</si>
  <si>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</si>
  <si>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</si>
  <si>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</si>
  <si>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</si>
  <si>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</si>
  <si>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</si>
  <si>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</si>
  <si>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</si>
  <si>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</si>
  <si>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</si>
  <si>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</si>
  <si>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</si>
  <si>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</si>
  <si>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</si>
  <si>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</si>
  <si>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</si>
  <si>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</si>
  <si>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</si>
  <si>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</si>
  <si>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</si>
  <si>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</si>
  <si>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</si>
  <si>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</si>
  <si>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</si>
  <si>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</si>
  <si>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</si>
  <si>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</si>
  <si>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</si>
  <si>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</si>
  <si>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</si>
  <si>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</si>
  <si>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</si>
  <si>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</si>
  <si>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</si>
  <si>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</si>
  <si>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</si>
  <si>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</si>
  <si>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</si>
  <si>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</si>
  <si>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</si>
  <si>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</si>
  <si>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</si>
  <si>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</si>
  <si>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</si>
  <si>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</si>
  <si>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</si>
  <si>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</si>
  <si>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</si>
  <si>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</si>
  <si>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</si>
  <si>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</si>
  <si>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</si>
  <si>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</si>
  <si>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</si>
  <si>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</si>
  <si>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</si>
  <si>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</si>
  <si>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</si>
  <si>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</si>
  <si>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</si>
  <si>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</si>
  <si>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</si>
  <si>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</si>
  <si>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</si>
  <si>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</si>
  <si>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</si>
  <si>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</si>
  <si>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</si>
  <si>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</si>
  <si>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</si>
  <si>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</si>
  <si>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</si>
  <si>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</si>
  <si>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</si>
  <si>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</si>
  <si>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</si>
  <si>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</si>
  <si>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</si>
  <si>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</si>
  <si>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</si>
  <si>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</si>
  <si>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</si>
  <si>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</si>
  <si>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</si>
  <si>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</si>
  <si>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</si>
  <si>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</si>
  <si>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</si>
  <si>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</si>
  <si>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</si>
  <si>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</si>
  <si>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</si>
  <si>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</si>
  <si>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</si>
  <si>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</si>
  <si>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</si>
  <si>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</si>
  <si>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</si>
  <si>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</si>
  <si>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</si>
  <si>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</si>
  <si>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</si>
  <si>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</si>
  <si>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</si>
  <si>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</si>
  <si>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</si>
  <si>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</si>
  <si>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</si>
  <si>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</si>
  <si>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</si>
  <si>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</si>
  <si>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</si>
  <si>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</si>
  <si>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</si>
  <si>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</si>
  <si>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</si>
  <si>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</si>
  <si>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</si>
  <si>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</si>
  <si>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</si>
  <si>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</si>
  <si>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</si>
  <si>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</si>
  <si>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</si>
  <si>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</si>
  <si>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</si>
  <si>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</si>
  <si>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</si>
  <si>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</si>
  <si>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</si>
  <si>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</si>
  <si>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</si>
  <si>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</si>
  <si>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</si>
  <si>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</si>
  <si>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</si>
  <si>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</si>
  <si>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</si>
  <si>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</si>
  <si>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</si>
  <si>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</si>
  <si>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</si>
  <si>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</si>
  <si>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</si>
  <si>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</si>
  <si>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</si>
  <si>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</si>
  <si>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</si>
  <si>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</si>
  <si>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</si>
  <si>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</si>
  <si>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</si>
  <si>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</si>
  <si>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</si>
  <si>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</si>
  <si>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</si>
  <si>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</si>
  <si>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</si>
  <si>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</si>
  <si>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</si>
  <si>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</si>
  <si>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</si>
  <si>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</si>
  <si>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</si>
  <si>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</si>
  <si>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</si>
  <si>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</si>
  <si>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</si>
  <si>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</si>
  <si>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</si>
  <si>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</si>
  <si>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</si>
  <si>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</si>
  <si>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</si>
  <si>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</si>
  <si>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</si>
  <si>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</si>
  <si>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</si>
  <si>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</si>
  <si>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</si>
  <si>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</si>
  <si>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</si>
  <si>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</si>
  <si>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</si>
  <si>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</si>
  <si>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</si>
  <si>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</si>
  <si>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</si>
  <si>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</si>
  <si>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</si>
  <si>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</si>
  <si>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</si>
  <si>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</si>
  <si>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</si>
  <si>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</si>
  <si>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</si>
  <si>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</si>
  <si>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</si>
  <si>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</si>
  <si>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</si>
  <si>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</si>
  <si>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</si>
  <si>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</si>
  <si>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</si>
  <si>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</si>
  <si>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</si>
  <si>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</si>
  <si>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</si>
  <si>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</si>
  <si>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</si>
  <si>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</si>
  <si>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</si>
  <si>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</si>
  <si>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</si>
  <si>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</si>
  <si>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</si>
  <si>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</si>
  <si>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</si>
  <si>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</si>
  <si>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</si>
  <si>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</si>
  <si>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</si>
  <si>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</si>
  <si>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</si>
  <si>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</si>
  <si>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</si>
  <si>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</si>
  <si>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</si>
  <si>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</si>
  <si>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</si>
  <si>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</si>
  <si>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</si>
  <si>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</si>
  <si>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</si>
  <si>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</si>
  <si>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</si>
  <si>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</si>
  <si>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</si>
  <si>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</si>
  <si>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</si>
  <si>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</si>
  <si>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</si>
  <si>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</si>
  <si>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</si>
  <si>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</si>
  <si>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</si>
  <si>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</si>
  <si>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</si>
  <si>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</si>
  <si>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</si>
  <si>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</si>
  <si>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</si>
  <si>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</si>
  <si>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</si>
  <si>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</si>
  <si>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</si>
  <si>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</si>
  <si>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</si>
  <si>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</si>
  <si>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</si>
  <si>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</si>
  <si>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</si>
  <si>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</si>
  <si>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</si>
  <si>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</si>
  <si>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</si>
  <si>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</si>
  <si>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</si>
  <si>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</si>
  <si>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</si>
  <si>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</si>
  <si>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</si>
  <si>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</si>
  <si>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</si>
  <si>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</si>
  <si>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</si>
  <si>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</si>
  <si>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</si>
  <si>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</si>
  <si>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</si>
  <si>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</si>
  <si>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</si>
  <si>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</si>
  <si>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</si>
  <si>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</si>
  <si>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</si>
  <si>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</si>
  <si>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</si>
  <si>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</si>
  <si>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</si>
  <si>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</si>
  <si>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</si>
  <si>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</si>
  <si>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</si>
  <si>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</si>
  <si>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</si>
  <si>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</si>
  <si>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</si>
  <si>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</si>
  <si>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</si>
  <si>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</si>
  <si>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</si>
  <si>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</si>
  <si>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</si>
  <si>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</si>
  <si>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</si>
  <si>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</si>
  <si>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</si>
  <si>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</si>
  <si>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</si>
  <si>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</si>
  <si>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</si>
  <si>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</si>
  <si>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</si>
  <si>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</si>
  <si>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</si>
  <si>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</si>
  <si>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</si>
  <si>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</si>
  <si>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</si>
  <si>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</si>
  <si>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</si>
  <si>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</si>
  <si>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</si>
  <si>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</si>
  <si>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</si>
  <si>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</si>
  <si>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</si>
  <si>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</si>
  <si>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</si>
  <si>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</si>
  <si>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</si>
  <si>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</si>
  <si>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</si>
  <si>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</si>
  <si>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</si>
  <si>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</si>
  <si>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</si>
  <si>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</si>
  <si>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</si>
  <si>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</si>
  <si>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</si>
  <si>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</si>
  <si>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</si>
  <si>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</si>
  <si>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</si>
  <si>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</si>
  <si>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</si>
  <si>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</si>
  <si>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</si>
  <si>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</si>
  <si>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</si>
  <si>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</si>
  <si>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</si>
  <si>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</si>
  <si>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</si>
  <si>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</si>
  <si>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</si>
  <si>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</si>
  <si>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</si>
  <si>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</si>
  <si>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</si>
  <si>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</si>
  <si>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</si>
  <si>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</si>
  <si>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</si>
  <si>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</si>
  <si>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</si>
  <si>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</si>
  <si>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</si>
  <si>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</si>
  <si>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</si>
  <si>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</si>
  <si>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</si>
  <si>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</si>
  <si>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</si>
  <si>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</si>
  <si>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</si>
  <si>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</si>
  <si>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</si>
  <si>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</si>
  <si>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</si>
  <si>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</si>
  <si>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</si>
  <si>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</si>
  <si>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</si>
  <si>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</si>
  <si>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</si>
  <si>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</si>
  <si>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</si>
  <si>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</si>
  <si>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</si>
  <si>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</si>
  <si>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</si>
  <si>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</si>
  <si>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</si>
  <si>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</si>
  <si>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</si>
  <si>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</si>
  <si>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</si>
  <si>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</si>
  <si>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</si>
  <si>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</si>
  <si>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</si>
  <si>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</si>
  <si>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</si>
  <si>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</si>
  <si>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</si>
  <si>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</si>
  <si>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</si>
  <si>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</si>
  <si>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</si>
  <si>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</si>
  <si>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</si>
  <si>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</si>
  <si>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</si>
  <si>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</si>
  <si>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</si>
  <si>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</si>
  <si>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</si>
  <si>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</si>
  <si>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</si>
  <si>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</si>
  <si>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</si>
  <si>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</si>
  <si>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</si>
  <si>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</si>
  <si>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</si>
  <si>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</si>
  <si>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</si>
  <si>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</si>
  <si>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</si>
  <si>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</si>
  <si>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</si>
  <si>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</si>
  <si>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</si>
  <si>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</si>
  <si>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</si>
  <si>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</si>
  <si>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</si>
  <si>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</si>
  <si>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</si>
  <si>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</si>
  <si>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</si>
  <si>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</si>
  <si>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</si>
  <si>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</si>
  <si>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</si>
  <si>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</si>
  <si>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</si>
  <si>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</si>
  <si>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</si>
  <si>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</si>
  <si>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</si>
  <si>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</si>
  <si>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</si>
  <si>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</si>
  <si>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</si>
  <si>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</si>
  <si>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</si>
  <si>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</si>
  <si>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</si>
  <si>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</si>
  <si>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</si>
  <si>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</si>
  <si>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</si>
  <si>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</si>
  <si>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</si>
  <si>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</si>
  <si>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</si>
  <si>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</si>
  <si>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</si>
  <si>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</si>
  <si>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</si>
  <si>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</si>
  <si>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</si>
  <si>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</si>
  <si>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</si>
  <si>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</si>
  <si>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</si>
  <si>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</si>
  <si>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</si>
  <si>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</si>
  <si>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</si>
  <si>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</si>
  <si>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</si>
  <si>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</si>
  <si>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</si>
  <si>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</si>
  <si>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</si>
  <si>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</si>
  <si>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</si>
  <si>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</si>
  <si>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</si>
  <si>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</si>
  <si>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</si>
  <si>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</si>
  <si>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</si>
  <si>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</si>
  <si>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</si>
  <si>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</si>
  <si>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</si>
  <si>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</si>
  <si>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</si>
  <si>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</si>
  <si>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</si>
  <si>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</si>
  <si>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</si>
  <si>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</si>
  <si>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</si>
  <si>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</si>
  <si>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</si>
  <si>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</si>
  <si>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</si>
  <si>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</si>
  <si>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</si>
  <si>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</si>
  <si>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</si>
  <si>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</si>
  <si>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</si>
  <si>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</si>
  <si>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</si>
  <si>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</si>
  <si>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</si>
  <si>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</si>
  <si>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</si>
  <si>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</si>
  <si>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</si>
  <si>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</si>
  <si>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</si>
  <si>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</si>
  <si>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</si>
  <si>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</si>
  <si>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</si>
  <si>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</si>
  <si>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</si>
  <si>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</si>
  <si>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</si>
  <si>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</si>
  <si>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</si>
  <si>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</si>
  <si>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</si>
  <si>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</si>
  <si>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</si>
  <si>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</si>
  <si>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</si>
  <si>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</si>
  <si>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</si>
  <si>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</si>
  <si>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</si>
  <si>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</si>
  <si>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</si>
  <si>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</si>
  <si>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</si>
  <si>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</si>
  <si>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</si>
  <si>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</si>
  <si>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</si>
  <si>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</si>
  <si>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</si>
  <si>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</si>
  <si>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</si>
  <si>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</si>
  <si>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</si>
  <si>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</si>
  <si>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</si>
  <si>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</si>
  <si>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</si>
  <si>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</si>
  <si>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</si>
  <si>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</si>
  <si>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</si>
  <si>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</si>
  <si>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</si>
  <si>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</si>
  <si>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</si>
  <si>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</si>
  <si>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</si>
  <si>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</si>
  <si>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</si>
  <si>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</si>
  <si>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</si>
  <si>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</si>
  <si>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</si>
  <si>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</si>
  <si>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</si>
  <si>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</si>
  <si>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</si>
  <si>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</si>
  <si>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</si>
  <si>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</si>
  <si>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</si>
  <si>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</si>
  <si>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</si>
  <si>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</si>
  <si>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</si>
  <si>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</si>
  <si>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</si>
  <si>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</si>
  <si>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</si>
  <si>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</si>
  <si>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</si>
  <si>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</si>
  <si>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</si>
  <si>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</si>
  <si>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</si>
  <si>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</si>
  <si>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</si>
  <si>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</si>
  <si>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</si>
  <si>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</si>
  <si>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</si>
  <si>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</si>
  <si>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</si>
  <si>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</si>
  <si>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</si>
  <si>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</si>
  <si>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</si>
  <si>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</si>
  <si>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</si>
  <si>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</si>
  <si>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</si>
  <si>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</si>
  <si>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</si>
  <si>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</si>
  <si>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</si>
  <si>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</si>
  <si>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</si>
  <si>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</si>
  <si>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</si>
  <si>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</si>
  <si>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</si>
  <si>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</si>
  <si>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</si>
  <si>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</si>
  <si>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</si>
  <si>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</si>
  <si>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</si>
  <si>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</si>
  <si>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</si>
  <si>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</si>
  <si>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</si>
  <si>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</si>
  <si>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</si>
  <si>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</si>
  <si>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</si>
  <si>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</si>
  <si>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</si>
  <si>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</si>
  <si>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</si>
  <si>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</si>
  <si>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</si>
  <si>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</si>
  <si>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</si>
  <si>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</si>
  <si>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</si>
  <si>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</si>
  <si>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</si>
  <si>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</si>
  <si>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</si>
  <si>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</si>
  <si>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</si>
  <si>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</si>
  <si>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</si>
  <si>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</si>
  <si>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</si>
  <si>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</si>
  <si>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</si>
  <si>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</si>
  <si>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</si>
  <si>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</si>
  <si>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</si>
  <si>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</si>
  <si>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</si>
  <si>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</si>
  <si>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</si>
  <si>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</si>
  <si>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</si>
  <si>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</si>
  <si>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</si>
  <si>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</si>
  <si>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</si>
  <si>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</si>
  <si>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</si>
  <si>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</si>
  <si>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</si>
  <si>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</si>
  <si>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</si>
  <si>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</si>
  <si>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</si>
  <si>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</si>
  <si>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</si>
  <si>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</si>
  <si>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</si>
  <si>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</si>
  <si>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</si>
  <si>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</si>
  <si>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</si>
  <si>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</si>
  <si>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</si>
  <si>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</si>
  <si>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</si>
  <si>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</si>
  <si>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</si>
  <si>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</si>
  <si>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</si>
  <si>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</si>
  <si>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</si>
  <si>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</si>
  <si>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</si>
  <si>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</si>
  <si>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</si>
  <si>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</si>
  <si>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</si>
  <si>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</si>
  <si>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</si>
  <si>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</si>
  <si>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</si>
  <si>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</si>
  <si>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</si>
  <si>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</si>
  <si>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</si>
  <si>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</si>
  <si>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</si>
  <si>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</si>
  <si>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</si>
  <si>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</si>
  <si>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</si>
  <si>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</si>
  <si>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</si>
  <si>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</si>
  <si>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</si>
  <si>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</si>
  <si>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</si>
  <si>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</si>
  <si>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</si>
  <si>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</si>
  <si>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</si>
  <si>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</si>
  <si>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</si>
  <si>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</si>
  <si>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</si>
  <si>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</si>
  <si>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</si>
  <si>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</si>
  <si>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</si>
  <si>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</si>
  <si>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</si>
  <si>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</si>
  <si>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</si>
  <si>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</si>
  <si>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</si>
  <si>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</si>
  <si>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</si>
  <si>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</si>
  <si>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</si>
  <si>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</si>
  <si>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</si>
  <si>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</si>
  <si>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</si>
  <si>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</si>
  <si>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</si>
  <si>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</si>
  <si>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</si>
  <si>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</si>
  <si>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</si>
  <si>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</si>
  <si>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</si>
  <si>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</si>
  <si>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</si>
  <si>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</si>
  <si>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</si>
  <si>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</si>
  <si>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</si>
  <si>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</si>
  <si>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</si>
  <si>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</si>
  <si>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</si>
  <si>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</si>
  <si>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</si>
  <si>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</si>
  <si>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</si>
  <si>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</si>
  <si>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</si>
  <si>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</si>
  <si>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</si>
  <si>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</si>
  <si>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</si>
  <si>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</si>
  <si>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</si>
  <si>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</si>
  <si>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</si>
  <si>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</si>
  <si>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</si>
  <si>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</si>
  <si>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</si>
  <si>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</si>
  <si>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</si>
  <si>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</si>
  <si>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</si>
  <si>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</si>
  <si>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</si>
  <si>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</si>
  <si>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</si>
  <si>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</si>
  <si>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</si>
  <si>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</si>
  <si>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</si>
  <si>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</si>
  <si>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</si>
  <si>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</si>
  <si>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</si>
  <si>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</si>
  <si>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</si>
  <si>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</si>
  <si>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</si>
  <si>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</si>
  <si>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</si>
  <si>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</si>
  <si>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</si>
  <si>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</si>
  <si>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</si>
  <si>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</si>
  <si>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</si>
  <si>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</si>
  <si>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</si>
  <si>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</si>
  <si>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</si>
  <si>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</si>
  <si>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</si>
  <si>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</si>
  <si>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</si>
  <si>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</si>
  <si>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</si>
  <si>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</si>
  <si>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</si>
  <si>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</si>
  <si>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</si>
  <si>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</si>
  <si>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</si>
  <si>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</si>
  <si>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</si>
  <si>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</si>
  <si>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</si>
  <si>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</si>
  <si>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</si>
  <si>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</si>
  <si>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</si>
  <si>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</si>
  <si>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</si>
  <si>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</si>
  <si>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</si>
  <si>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</si>
  <si>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</si>
  <si>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</si>
  <si>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</si>
  <si>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</si>
  <si>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</si>
  <si>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</si>
  <si>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</si>
  <si>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</si>
  <si>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</si>
  <si>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</si>
  <si>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</si>
  <si>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</si>
  <si>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</si>
  <si>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</si>
  <si>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</si>
  <si>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</si>
  <si>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</si>
  <si>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</si>
  <si>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</si>
  <si>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</si>
  <si>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</si>
  <si>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</si>
  <si>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</si>
  <si>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</si>
  <si>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</si>
  <si>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</si>
  <si>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</si>
  <si>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</si>
  <si>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</si>
  <si>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</si>
  <si>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</si>
  <si>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</si>
  <si>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</si>
  <si>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</si>
  <si>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</si>
  <si>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</si>
  <si>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</si>
  <si>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</si>
  <si>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</si>
  <si>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</si>
  <si>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</si>
  <si>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</si>
  <si>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</si>
  <si>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</si>
  <si>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</si>
  <si>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</si>
  <si>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</si>
  <si>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</si>
  <si>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</si>
  <si>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</si>
  <si>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</si>
  <si>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</si>
  <si>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</si>
  <si>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</si>
  <si>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</si>
  <si>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</si>
  <si>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</si>
  <si>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</si>
  <si>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</si>
  <si>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</si>
  <si>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</si>
  <si>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</si>
  <si>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</si>
  <si>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</si>
  <si>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</si>
  <si>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</si>
  <si>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</si>
  <si>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</si>
  <si>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</si>
  <si>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</si>
  <si>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</si>
  <si>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</si>
  <si>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</si>
  <si>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</si>
  <si>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</si>
  <si>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</si>
  <si>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</si>
  <si>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</si>
  <si>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</si>
  <si>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</si>
  <si>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</si>
  <si>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</si>
  <si>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</si>
  <si>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</si>
  <si>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</si>
  <si>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</si>
  <si>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</si>
  <si>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</si>
  <si>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</si>
  <si>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</si>
  <si>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</si>
  <si>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</si>
  <si>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</si>
  <si>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</si>
  <si>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</si>
  <si>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</si>
  <si>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</si>
  <si>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</si>
  <si>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</si>
  <si>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</si>
  <si>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</si>
  <si>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</si>
  <si>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</si>
  <si>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</si>
  <si>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</si>
  <si>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</si>
  <si>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</si>
  <si>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</si>
  <si>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</si>
  <si>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</si>
  <si>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</si>
  <si>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</si>
  <si>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</si>
  <si>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</si>
  <si>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</si>
  <si>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</si>
  <si>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</si>
  <si>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</si>
  <si>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</si>
  <si>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</si>
  <si>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</si>
  <si>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</si>
  <si>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</si>
  <si>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</si>
  <si>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</si>
  <si>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</si>
  <si>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</si>
  <si>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</si>
  <si>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</si>
  <si>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</si>
  <si>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</si>
  <si>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</si>
  <si>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</si>
  <si>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</si>
  <si>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</si>
  <si>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</si>
  <si>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</si>
  <si>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</si>
  <si>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</si>
  <si>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</si>
  <si>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</si>
  <si>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</si>
  <si>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</si>
  <si>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</si>
  <si>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</si>
  <si>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</si>
  <si>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</si>
  <si>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</si>
  <si>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</si>
  <si>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</si>
  <si>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</si>
  <si>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</si>
  <si>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</si>
  <si>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</si>
  <si>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</si>
  <si>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</si>
  <si>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</si>
  <si>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</si>
  <si>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</si>
  <si>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</si>
  <si>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</si>
  <si>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</si>
  <si>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</si>
  <si>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</si>
  <si>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</si>
  <si>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</si>
  <si>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</si>
  <si>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</si>
  <si>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</si>
  <si>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</si>
  <si>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</si>
  <si>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</si>
  <si>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</si>
  <si>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</si>
  <si>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</si>
  <si>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</si>
  <si>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</si>
  <si>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</si>
  <si>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</si>
  <si>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</si>
  <si>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</si>
  <si>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</si>
  <si>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</si>
  <si>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</si>
  <si>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</si>
  <si>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</si>
  <si>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</si>
  <si>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</si>
  <si>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</si>
  <si>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</si>
  <si>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</si>
  <si>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</si>
  <si>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</si>
  <si>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</si>
  <si>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</si>
  <si>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</si>
  <si>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</si>
  <si>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</si>
  <si>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</si>
  <si>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</si>
  <si>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</si>
  <si>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</si>
  <si>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</si>
  <si>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</si>
  <si>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</si>
  <si>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</si>
  <si>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</si>
  <si>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</si>
  <si>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</si>
  <si>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</si>
  <si>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</si>
  <si>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</si>
  <si>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</si>
  <si>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</si>
  <si>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</si>
  <si>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</si>
  <si>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</si>
  <si>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</si>
  <si>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</si>
  <si>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</si>
  <si>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</si>
  <si>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</si>
  <si>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</si>
  <si>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</si>
  <si>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</si>
  <si>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</si>
  <si>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</si>
  <si>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</si>
  <si>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</si>
  <si>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</si>
  <si>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</si>
  <si>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</si>
  <si>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</si>
  <si>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</si>
  <si>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</si>
  <si>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</si>
  <si>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</si>
  <si>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</si>
  <si>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</si>
  <si>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</si>
  <si>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</si>
  <si>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</si>
  <si>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</si>
  <si>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</si>
  <si>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</si>
  <si>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</si>
  <si>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</si>
  <si>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</si>
  <si>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</si>
  <si>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</si>
  <si>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</si>
  <si>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</si>
  <si>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</si>
  <si>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</si>
  <si>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</si>
  <si>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</si>
  <si>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</si>
  <si>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</si>
  <si>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</si>
  <si>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</si>
  <si>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</si>
  <si>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</si>
  <si>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</si>
  <si>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</si>
  <si>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</si>
  <si>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</si>
  <si>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</si>
  <si>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</si>
  <si>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</si>
  <si>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</si>
  <si>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</si>
  <si>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</si>
  <si>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</si>
  <si>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</si>
  <si>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</si>
  <si>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</si>
  <si>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</si>
  <si>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</si>
  <si>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</si>
  <si>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</si>
  <si>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</si>
  <si>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</si>
  <si>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</si>
  <si>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</si>
  <si>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</si>
  <si>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</si>
  <si>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</si>
  <si>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</si>
  <si>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</si>
  <si>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</si>
  <si>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</si>
  <si>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</si>
  <si>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</si>
  <si>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</si>
  <si>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</si>
  <si>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</si>
  <si>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</si>
  <si>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</si>
  <si>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</si>
  <si>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</si>
  <si>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</si>
  <si>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</si>
  <si>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</si>
  <si>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</si>
  <si>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</si>
  <si>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</si>
  <si>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</si>
  <si>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</si>
  <si>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</si>
  <si>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</si>
  <si>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</si>
  <si>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</si>
  <si>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</si>
  <si>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</si>
  <si>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</si>
  <si>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</si>
  <si>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</si>
  <si>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</si>
  <si>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</si>
  <si>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</si>
  <si>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</si>
  <si>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</si>
  <si>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</si>
  <si>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</si>
  <si>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</si>
  <si>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</si>
  <si>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</si>
  <si>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</si>
  <si>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</si>
  <si>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</si>
  <si>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</si>
  <si>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</si>
  <si>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</si>
  <si>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</si>
  <si>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</si>
  <si>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</si>
  <si>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</si>
  <si>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</si>
  <si>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</si>
  <si>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</si>
  <si>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</si>
  <si>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</si>
  <si>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</si>
  <si>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</si>
  <si>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</si>
  <si>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</si>
  <si>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</si>
  <si>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</si>
  <si>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</si>
  <si>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</si>
  <si>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</si>
  <si>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</si>
  <si>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</si>
  <si>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</si>
  <si>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</si>
  <si>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</si>
  <si>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</si>
  <si>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</si>
  <si>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</si>
  <si>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</si>
  <si>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</si>
  <si>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</si>
  <si>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</si>
  <si>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</si>
  <si>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</si>
  <si>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</si>
  <si>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</si>
  <si>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</si>
  <si>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</si>
  <si>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</si>
  <si>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</si>
  <si>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</si>
  <si>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</si>
  <si>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</si>
  <si>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</si>
  <si>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</si>
  <si>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</si>
  <si>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</si>
  <si>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</si>
  <si>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</si>
  <si>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</si>
  <si>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</si>
  <si>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</si>
  <si>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</si>
  <si>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</si>
  <si>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</si>
  <si>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</si>
  <si>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</si>
  <si>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</si>
  <si>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</si>
  <si>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</si>
  <si>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</si>
  <si>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</si>
  <si>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</si>
  <si>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</si>
  <si>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</si>
  <si>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</si>
  <si>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</si>
  <si>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</si>
  <si>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</si>
  <si>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</si>
  <si>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</si>
  <si>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</si>
  <si>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</si>
  <si>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</si>
  <si>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</si>
  <si>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</si>
  <si>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</si>
  <si>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</si>
  <si>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</si>
  <si>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</si>
  <si>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</si>
  <si>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</si>
  <si>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</si>
  <si>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</si>
  <si>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</si>
  <si>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</si>
  <si>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</si>
  <si>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</si>
  <si>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</si>
  <si>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</si>
  <si>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</si>
  <si>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</si>
  <si>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</si>
  <si>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</si>
  <si>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</si>
  <si>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</si>
  <si>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</si>
  <si>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</si>
  <si>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</si>
  <si>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</si>
  <si>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</si>
  <si>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</si>
  <si>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</si>
  <si>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</si>
  <si>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</si>
  <si>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</si>
  <si>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</si>
  <si>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</si>
  <si>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</si>
  <si>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</si>
  <si>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</si>
  <si>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</si>
  <si>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</si>
  <si>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</si>
  <si>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</si>
  <si>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</si>
  <si>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</si>
  <si>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</si>
  <si>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</si>
  <si>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</si>
  <si>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</si>
  <si>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</si>
  <si>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</si>
  <si>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</si>
  <si>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</si>
  <si>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</si>
  <si>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</si>
  <si>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</si>
  <si>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</si>
  <si>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</si>
  <si>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</si>
  <si>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</si>
  <si>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</si>
  <si>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</si>
  <si>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</si>
  <si>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</si>
  <si>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</si>
  <si>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</si>
  <si>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</si>
  <si>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</si>
  <si>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</si>
  <si>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</si>
  <si>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</si>
  <si>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</si>
  <si>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</si>
  <si>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</si>
  <si>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</si>
  <si>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</si>
  <si>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</si>
  <si>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</si>
  <si>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</si>
  <si>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</si>
  <si>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</si>
  <si>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</si>
  <si>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</si>
  <si>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</si>
  <si>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</si>
  <si>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</si>
  <si>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</si>
  <si>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</si>
  <si>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</si>
  <si>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</si>
  <si>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</si>
  <si>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</si>
  <si>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</si>
  <si>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</si>
  <si>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</si>
  <si>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</si>
  <si>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</si>
  <si>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</si>
  <si>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</si>
  <si>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</si>
  <si>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</si>
  <si>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</si>
  <si>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</si>
  <si>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</si>
  <si>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</si>
  <si>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</si>
  <si>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</si>
  <si>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</si>
  <si>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</si>
  <si>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</si>
  <si>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</si>
  <si>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</si>
  <si>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</si>
  <si>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</si>
  <si>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</si>
  <si>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</si>
  <si>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</si>
  <si>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</si>
  <si>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</si>
  <si>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</si>
  <si>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</si>
  <si>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</si>
  <si>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</si>
  <si>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</si>
  <si>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</si>
  <si>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</si>
  <si>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</si>
  <si>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</si>
  <si>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</si>
  <si>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</si>
  <si>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</si>
  <si>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</si>
  <si>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</si>
  <si>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</si>
  <si>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</si>
  <si>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</si>
  <si>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</si>
  <si>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</si>
  <si>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</si>
  <si>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</si>
  <si>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</si>
  <si>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</si>
  <si>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</si>
  <si>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</si>
  <si>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</si>
  <si>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</si>
  <si>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</si>
  <si>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</si>
  <si>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</si>
  <si>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</si>
  <si>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</si>
  <si>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</si>
  <si>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</si>
  <si>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</si>
  <si>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</si>
  <si>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</si>
  <si>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</si>
  <si>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</si>
  <si>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</si>
  <si>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</si>
  <si>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</si>
  <si>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</si>
  <si>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</si>
  <si>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</si>
  <si>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</si>
  <si>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</si>
  <si>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</si>
  <si>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</si>
  <si>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</si>
  <si>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</si>
  <si>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</si>
  <si>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</si>
  <si>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</si>
  <si>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</si>
  <si>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</si>
  <si>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</si>
  <si>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</si>
  <si>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</si>
  <si>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</si>
  <si>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</si>
  <si>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</si>
  <si>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</si>
  <si>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</si>
  <si>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</si>
  <si>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</si>
  <si>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</si>
  <si>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</si>
  <si>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</si>
  <si>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</si>
  <si>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</si>
  <si>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</si>
  <si>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</si>
  <si>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</si>
  <si>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</si>
  <si>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</si>
  <si>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</si>
  <si>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</si>
  <si>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</si>
  <si>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</si>
  <si>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</si>
  <si>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</si>
  <si>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</si>
  <si>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</si>
  <si>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</si>
  <si>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</si>
  <si>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</si>
  <si>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</si>
  <si>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</si>
  <si>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</si>
  <si>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</si>
  <si>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</si>
  <si>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</si>
  <si>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</si>
  <si>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</si>
  <si>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</si>
  <si>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</si>
  <si>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</si>
  <si>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</si>
  <si>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</si>
  <si>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</si>
  <si>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</si>
  <si>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</si>
  <si>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</si>
  <si>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</si>
  <si>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</si>
  <si>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</si>
  <si>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</si>
  <si>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</si>
  <si>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</si>
  <si>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</si>
  <si>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</si>
  <si>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</si>
  <si>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</si>
  <si>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</si>
  <si>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</si>
  <si>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</si>
  <si>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</si>
  <si>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</si>
  <si>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</si>
  <si>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</si>
  <si>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</si>
  <si>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</si>
  <si>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</si>
  <si>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</si>
  <si>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</si>
  <si>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</si>
  <si>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</si>
  <si>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</si>
  <si>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</si>
  <si>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</si>
  <si>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</si>
  <si>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</si>
  <si>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</si>
  <si>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</si>
  <si>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</si>
  <si>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</si>
  <si>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</si>
  <si>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</si>
  <si>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</si>
  <si>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</si>
  <si>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</si>
  <si>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</si>
  <si>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</si>
  <si>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</si>
  <si>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</si>
  <si>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</si>
  <si>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</si>
  <si>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</si>
  <si>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</si>
  <si>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</si>
  <si>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</si>
  <si>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</si>
  <si>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</si>
  <si>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</si>
  <si>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</si>
  <si>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</si>
  <si>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</si>
  <si>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</si>
  <si>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</si>
  <si>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</si>
  <si>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</si>
  <si>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</si>
  <si>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</si>
  <si>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</si>
  <si>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</si>
  <si>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</si>
  <si>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</si>
  <si>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</si>
  <si>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</si>
  <si>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</si>
  <si>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</si>
  <si>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</si>
  <si>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</si>
  <si>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</si>
  <si>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</si>
  <si>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</si>
  <si>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</si>
  <si>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</si>
  <si>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</si>
  <si>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</si>
  <si>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</si>
  <si>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</si>
  <si>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</si>
  <si>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</si>
  <si>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</si>
  <si>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</si>
  <si>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</si>
  <si>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</si>
  <si>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</si>
  <si>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</si>
  <si>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</si>
  <si>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</si>
  <si>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</si>
  <si>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</si>
  <si>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</si>
  <si>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</si>
  <si>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</si>
  <si>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</si>
  <si>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</si>
  <si>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</si>
  <si>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</si>
  <si>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</si>
  <si>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</si>
  <si>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</si>
  <si>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</si>
  <si>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</si>
  <si>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</si>
  <si>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</si>
  <si>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</si>
  <si>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</si>
  <si>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</si>
  <si>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</si>
  <si>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</si>
  <si>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</si>
  <si>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</si>
  <si>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</si>
  <si>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</si>
  <si>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</si>
  <si>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</si>
  <si>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</si>
  <si>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</si>
  <si>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</si>
  <si>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</si>
  <si>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</si>
  <si>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</si>
  <si>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</si>
  <si>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</si>
  <si>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</si>
  <si>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</si>
  <si>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</si>
  <si>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</si>
  <si>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</si>
  <si>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</si>
  <si>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</si>
  <si>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</si>
  <si>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</si>
  <si>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</si>
  <si>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</si>
  <si>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</si>
  <si>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</si>
  <si>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</si>
  <si>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</si>
  <si>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</si>
  <si>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</si>
  <si>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</si>
  <si>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</si>
  <si>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</si>
  <si>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</si>
  <si>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</si>
  <si>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</si>
  <si>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</si>
  <si>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</si>
  <si>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</si>
  <si>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</si>
  <si>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</si>
  <si>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</si>
  <si>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</si>
  <si>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</si>
  <si>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</si>
  <si>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</si>
  <si>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</si>
  <si>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</si>
  <si>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</si>
  <si>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</si>
  <si>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</si>
  <si>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</si>
  <si>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</si>
  <si>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</si>
  <si>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</si>
  <si>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</si>
  <si>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</si>
  <si>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</si>
  <si>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</si>
  <si>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</si>
  <si>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</si>
  <si>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</si>
  <si>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</si>
  <si>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</si>
  <si>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</si>
  <si>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</si>
  <si>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</si>
  <si>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</si>
  <si>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</si>
  <si>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</si>
  <si>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</si>
  <si>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</si>
  <si>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</si>
  <si>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</si>
  <si>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</si>
  <si>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</si>
  <si>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</si>
  <si>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</si>
  <si>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</si>
  <si>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</si>
  <si>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</si>
  <si>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</si>
  <si>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</si>
  <si>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</si>
  <si>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</si>
  <si>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</si>
  <si>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</si>
  <si>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</si>
  <si>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</si>
  <si>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</si>
  <si>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</si>
  <si>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</si>
  <si>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</si>
  <si>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</si>
  <si>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</si>
  <si>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</si>
  <si>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</si>
  <si>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</si>
  <si>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</si>
  <si>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</si>
  <si>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</si>
  <si>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</si>
  <si>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</si>
  <si>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</si>
  <si>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</si>
  <si>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</si>
  <si>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</si>
  <si>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</si>
  <si>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</si>
  <si>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</si>
  <si>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</si>
  <si>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</si>
  <si>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</si>
  <si>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</si>
  <si>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</si>
  <si>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</si>
  <si>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</si>
  <si>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</si>
  <si>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</si>
  <si>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</si>
  <si>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</si>
  <si>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</si>
  <si>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</si>
  <si>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</si>
  <si>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</si>
  <si>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</si>
  <si>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</si>
  <si>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</si>
  <si>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</si>
  <si>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</si>
  <si>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</si>
  <si>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</si>
  <si>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</si>
  <si>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</si>
  <si>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</si>
  <si>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</si>
  <si>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</si>
  <si>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</si>
  <si>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</si>
  <si>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</si>
  <si>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</si>
  <si>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</si>
  <si>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</si>
  <si>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</si>
  <si>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</si>
  <si>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</si>
  <si>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</si>
  <si>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</si>
  <si>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</si>
  <si>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</si>
  <si>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</si>
  <si>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</si>
  <si>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</si>
  <si>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</si>
  <si>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</si>
  <si>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</si>
  <si>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</si>
  <si>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</si>
  <si>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</si>
  <si>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</si>
  <si>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</si>
  <si>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</si>
  <si>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</si>
  <si>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</si>
  <si>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</si>
  <si>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</si>
  <si>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</si>
  <si>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</si>
  <si>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</si>
  <si>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</si>
  <si>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</si>
  <si>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</si>
  <si>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</si>
  <si>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</si>
  <si>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</si>
  <si>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</si>
  <si>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</si>
  <si>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</si>
  <si>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</si>
  <si>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</si>
  <si>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</si>
  <si>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</si>
  <si>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</si>
  <si>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</si>
  <si>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</si>
  <si>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</si>
  <si>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</si>
  <si>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</si>
  <si>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</si>
  <si>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</si>
  <si>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</si>
  <si>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</si>
  <si>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</si>
  <si>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</si>
  <si>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</si>
  <si>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</si>
  <si>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</si>
  <si>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</si>
  <si>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</si>
  <si>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</si>
  <si>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</si>
  <si>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</si>
  <si>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</si>
  <si>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</si>
  <si>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</si>
  <si>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</si>
  <si>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</si>
  <si>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</si>
  <si>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</si>
  <si>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</si>
  <si>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</si>
  <si>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</si>
  <si>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</si>
  <si>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</si>
  <si>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</si>
  <si>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</si>
  <si>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</si>
  <si>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</si>
  <si>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</si>
  <si>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</si>
  <si>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</si>
  <si>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</si>
  <si>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</si>
  <si>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</si>
  <si>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</si>
  <si>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</si>
  <si>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</si>
  <si>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</si>
  <si>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</si>
  <si>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</si>
  <si>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</si>
  <si>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</si>
  <si>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</si>
  <si>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</si>
  <si>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</si>
  <si>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</si>
  <si>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</si>
  <si>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</si>
  <si>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</si>
  <si>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</si>
  <si>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</si>
  <si>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</si>
  <si>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</si>
  <si>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</si>
  <si>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</si>
  <si>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</si>
  <si>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</si>
  <si>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</si>
  <si>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</si>
  <si>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</si>
  <si>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</si>
  <si>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</si>
  <si>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</si>
  <si>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</si>
  <si>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</si>
  <si>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</si>
  <si>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</si>
  <si>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</si>
  <si>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</si>
  <si>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</si>
  <si>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</si>
  <si>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</si>
  <si>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</si>
  <si>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</si>
  <si>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</si>
  <si>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</si>
  <si>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</si>
  <si>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</si>
  <si>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</si>
  <si>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</si>
  <si>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</si>
  <si>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</si>
  <si>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</si>
  <si>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</si>
  <si>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</si>
  <si>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</si>
  <si>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</si>
  <si>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</si>
  <si>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</si>
  <si>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</si>
  <si>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</si>
  <si>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</si>
  <si>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</si>
  <si>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</si>
  <si>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</si>
  <si>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</si>
  <si>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</si>
  <si>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</si>
  <si>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</si>
  <si>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</si>
  <si>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</si>
  <si>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</si>
  <si>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</si>
  <si>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</si>
  <si>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</si>
  <si>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</si>
  <si>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</si>
  <si>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</si>
  <si>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</si>
  <si>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</si>
  <si>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</si>
  <si>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</si>
  <si>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</si>
  <si>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</si>
  <si>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</si>
  <si>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</si>
  <si>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</si>
  <si>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</si>
  <si>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</si>
  <si>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</si>
  <si>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</si>
  <si>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</si>
  <si>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</si>
  <si>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</si>
  <si>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</si>
  <si>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</si>
  <si>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</si>
  <si>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</si>
  <si>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</si>
  <si>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</si>
  <si>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</si>
  <si>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</si>
  <si>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</si>
  <si>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</si>
  <si>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</si>
  <si>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</si>
  <si>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</si>
  <si>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</si>
  <si>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</si>
  <si>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</si>
  <si>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</si>
  <si>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</si>
  <si>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</si>
  <si>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</si>
  <si>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</si>
  <si>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</si>
  <si>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</si>
  <si>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</si>
  <si>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</si>
  <si>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</si>
  <si>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</si>
  <si>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</si>
  <si>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</si>
  <si>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</si>
  <si>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</si>
  <si>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</si>
  <si>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</si>
  <si>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</si>
  <si>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</si>
  <si>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</si>
  <si>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</si>
  <si>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</si>
  <si>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</si>
  <si>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</si>
  <si>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</si>
  <si>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</si>
  <si>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</si>
  <si>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</si>
  <si>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</si>
  <si>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</si>
  <si>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</si>
  <si>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</si>
  <si>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</si>
  <si>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</si>
  <si>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</si>
  <si>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</si>
  <si>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</si>
  <si>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</si>
  <si>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</si>
  <si>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</si>
  <si>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</si>
  <si>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</si>
  <si>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</si>
  <si>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</si>
  <si>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</si>
  <si>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</si>
  <si>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</si>
  <si>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</si>
  <si>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</si>
  <si>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</si>
  <si>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</si>
  <si>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</si>
  <si>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</si>
  <si>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</si>
  <si>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</si>
  <si>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</si>
  <si>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</si>
  <si>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</si>
  <si>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</si>
  <si>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</si>
  <si>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</si>
  <si>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</si>
  <si>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</si>
  <si>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</si>
  <si>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</si>
  <si>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</si>
  <si>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</si>
  <si>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</si>
  <si>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</si>
  <si>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</si>
  <si>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</si>
  <si>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</si>
  <si>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</si>
  <si>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</si>
  <si>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</si>
  <si>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</si>
  <si>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</si>
  <si>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</si>
  <si>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</si>
  <si>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</si>
  <si>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</si>
  <si>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</si>
  <si>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</si>
  <si>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</si>
  <si>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</si>
  <si>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</si>
  <si>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</si>
  <si>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</si>
  <si>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</si>
  <si>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</si>
  <si>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</si>
  <si>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</si>
  <si>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</si>
  <si>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</si>
  <si>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</si>
  <si>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</si>
  <si>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</si>
  <si>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</si>
  <si>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</si>
  <si>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</si>
  <si>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</si>
  <si>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</si>
  <si>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</si>
  <si>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</si>
  <si>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</si>
  <si>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</si>
  <si>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</si>
  <si>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</si>
  <si>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</si>
  <si>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</si>
  <si>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</si>
  <si>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</si>
  <si>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</si>
  <si>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</si>
  <si>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</si>
  <si>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</si>
  <si>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</si>
  <si>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</si>
  <si>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</si>
  <si>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</si>
  <si>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</si>
  <si>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</si>
  <si>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</si>
  <si>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</si>
  <si>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</si>
  <si>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</si>
  <si>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</si>
  <si>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</si>
  <si>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</si>
  <si>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</si>
  <si>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</si>
  <si>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</si>
  <si>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</si>
  <si>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</si>
  <si>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</si>
  <si>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</si>
  <si>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</si>
  <si>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</si>
  <si>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</si>
  <si>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</si>
  <si>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</si>
  <si>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</si>
  <si>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</si>
  <si>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</si>
  <si>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</si>
  <si>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</si>
  <si>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</si>
  <si>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</si>
  <si>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</si>
  <si>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</si>
  <si>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</si>
  <si>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</si>
  <si>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</si>
  <si>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</si>
  <si>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</si>
  <si>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</si>
  <si>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</si>
  <si>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</si>
  <si>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</si>
  <si>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</si>
  <si>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</si>
  <si>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</si>
  <si>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</si>
  <si>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</si>
  <si>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</si>
  <si>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</si>
  <si>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</si>
  <si>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</si>
  <si>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</si>
  <si>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</si>
  <si>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</si>
  <si>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</si>
  <si>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</si>
  <si>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</si>
  <si>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</si>
  <si>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</si>
  <si>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</si>
  <si>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</si>
  <si>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</si>
  <si>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</si>
  <si>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</si>
  <si>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</si>
  <si>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</si>
  <si>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</si>
  <si>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</si>
  <si>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</si>
  <si>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</si>
  <si>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</si>
  <si>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</si>
  <si>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</si>
  <si>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</si>
  <si>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</si>
  <si>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</si>
  <si>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</si>
  <si>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</si>
  <si>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</si>
  <si>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</si>
  <si>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</si>
  <si>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</si>
  <si>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</si>
  <si>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</si>
  <si>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</si>
  <si>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</si>
  <si>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</si>
  <si>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</si>
  <si>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</si>
  <si>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</si>
  <si>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</si>
  <si>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</si>
  <si>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</si>
  <si>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</si>
  <si>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</si>
  <si>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</si>
  <si>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</si>
  <si>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</si>
  <si>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</si>
  <si>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</si>
  <si>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</si>
  <si>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</si>
  <si>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</si>
  <si>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</si>
  <si>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</si>
  <si>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</si>
  <si>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</si>
  <si>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</si>
  <si>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</si>
  <si>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</si>
  <si>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</si>
  <si>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</si>
  <si>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</si>
  <si>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</si>
  <si>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</si>
  <si>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</si>
  <si>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</si>
  <si>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</si>
  <si>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</si>
  <si>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</si>
  <si>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</si>
  <si>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</si>
  <si>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</si>
  <si>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</si>
  <si>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</si>
  <si>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</si>
  <si>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</si>
  <si>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</si>
  <si>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</si>
  <si>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</si>
  <si>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</si>
  <si>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</si>
  <si>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</si>
  <si>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</si>
  <si>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</si>
  <si>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</si>
  <si>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</si>
  <si>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</si>
  <si>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</si>
  <si>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</si>
  <si>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</si>
  <si>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</si>
  <si>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</si>
  <si>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</si>
  <si>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</si>
  <si>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</si>
  <si>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</si>
  <si>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</si>
  <si>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</si>
  <si>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</si>
  <si>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</si>
  <si>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</si>
  <si>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</si>
  <si>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</si>
  <si>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</si>
  <si>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</si>
  <si>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</si>
  <si>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</si>
  <si>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</si>
  <si>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</si>
  <si>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</si>
  <si>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</si>
  <si>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</si>
  <si>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</si>
  <si>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</si>
  <si>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</si>
  <si>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</si>
  <si>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</si>
  <si>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</si>
  <si>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</si>
  <si>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</si>
  <si>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</si>
  <si>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</si>
  <si>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</si>
  <si>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</si>
  <si>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</si>
  <si>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</si>
  <si>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</si>
  <si>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</si>
  <si>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</si>
  <si>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</si>
  <si>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</si>
  <si>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</si>
  <si>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</si>
  <si>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</si>
  <si>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</si>
  <si>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</si>
  <si>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</si>
  <si>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</si>
  <si>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</si>
  <si>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</si>
  <si>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</si>
  <si>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</si>
  <si>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</si>
  <si>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</si>
  <si>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</si>
  <si>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</si>
  <si>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</si>
  <si>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</si>
  <si>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</si>
  <si>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</si>
  <si>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</si>
  <si>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</si>
  <si>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</si>
  <si>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</si>
  <si>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</si>
  <si>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</si>
  <si>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</si>
  <si>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</si>
  <si>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</si>
  <si>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</si>
  <si>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</si>
  <si>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</si>
  <si>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</si>
  <si>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</si>
  <si>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</si>
  <si>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</si>
  <si>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</si>
  <si>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</si>
  <si>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</si>
  <si>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</si>
  <si>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</si>
  <si>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</si>
  <si>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</si>
  <si>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</si>
  <si>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</si>
  <si>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</si>
  <si>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</si>
  <si>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</si>
  <si>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</si>
  <si>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</si>
  <si>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</si>
  <si>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</si>
  <si>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</si>
  <si>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</si>
  <si>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</si>
  <si>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</si>
  <si>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</si>
  <si>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</si>
  <si>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</si>
  <si>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</si>
  <si>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</si>
  <si>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</si>
  <si>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</si>
  <si>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</si>
  <si>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</si>
  <si>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</si>
  <si>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</si>
  <si>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</si>
  <si>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</si>
  <si>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</si>
  <si>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</si>
  <si>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</si>
  <si>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</si>
  <si>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</si>
  <si>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</si>
  <si>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</si>
  <si>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</si>
  <si>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</si>
  <si>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</si>
  <si>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</si>
  <si>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</si>
  <si>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</si>
  <si>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</si>
  <si>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</si>
  <si>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</si>
  <si>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</si>
  <si>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</si>
  <si>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</si>
  <si>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</si>
  <si>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</si>
  <si>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</si>
  <si>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</si>
  <si>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</si>
  <si>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</si>
  <si>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</si>
  <si>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</si>
  <si>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</si>
  <si>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</si>
  <si>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</si>
  <si>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</si>
  <si>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</si>
  <si>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</si>
  <si>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</si>
  <si>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</si>
  <si>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</si>
  <si>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</si>
  <si>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</si>
  <si>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</si>
  <si>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</si>
  <si>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</si>
  <si>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</si>
  <si>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</si>
  <si>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</si>
  <si>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</si>
  <si>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</si>
  <si>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</si>
  <si>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</si>
  <si>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</si>
  <si>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</si>
  <si>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</si>
  <si>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</si>
  <si>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</si>
  <si>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</si>
  <si>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</si>
  <si>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</si>
  <si>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</si>
  <si>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</si>
  <si>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</si>
  <si>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</si>
  <si>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</si>
  <si>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</si>
  <si>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</si>
  <si>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</si>
  <si>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</si>
  <si>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</si>
  <si>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</si>
  <si>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</si>
  <si>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</si>
  <si>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</si>
  <si>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</si>
  <si>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</si>
  <si>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</si>
  <si>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</si>
  <si>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</si>
  <si>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</si>
  <si>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</si>
  <si>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</si>
  <si>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</si>
  <si>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</si>
  <si>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</si>
  <si>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</si>
  <si>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</si>
  <si>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</si>
  <si>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</si>
  <si>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</si>
  <si>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</si>
  <si>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</si>
  <si>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</si>
  <si>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</si>
  <si>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</si>
  <si>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</si>
  <si>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</si>
  <si>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</si>
  <si>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</si>
  <si>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</si>
  <si>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</si>
  <si>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</si>
  <si>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</si>
  <si>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</si>
  <si>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</si>
  <si>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</si>
  <si>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</si>
  <si>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</si>
  <si>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</si>
  <si>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</si>
  <si>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</si>
  <si>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</si>
  <si>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</si>
  <si>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</si>
  <si>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</si>
  <si>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</si>
  <si>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</si>
  <si>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</si>
  <si>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</si>
  <si>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</si>
  <si>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</si>
  <si>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</si>
  <si>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</si>
  <si>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</si>
  <si>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</si>
  <si>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</si>
  <si>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</si>
  <si>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</si>
  <si>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</si>
  <si>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</si>
  <si>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</si>
  <si>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</si>
  <si>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</si>
  <si>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</si>
  <si>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</si>
  <si>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</si>
  <si>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</si>
  <si>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</si>
  <si>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</si>
  <si>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</si>
  <si>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</si>
  <si>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</si>
  <si>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</si>
  <si>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</si>
  <si>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</si>
  <si>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</si>
  <si>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</si>
  <si>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</si>
  <si>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</si>
  <si>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</si>
  <si>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</si>
  <si>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</si>
  <si>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</si>
  <si>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</si>
  <si>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</si>
  <si>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</si>
  <si>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</si>
  <si>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</si>
  <si>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</si>
  <si>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</si>
  <si>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</si>
  <si>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</si>
  <si>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</si>
  <si>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</si>
  <si>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</si>
  <si>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</si>
  <si>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</si>
  <si>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</si>
  <si>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</si>
  <si>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</si>
  <si>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</si>
  <si>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</si>
  <si>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</si>
  <si>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</si>
  <si>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</si>
  <si>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</si>
  <si>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</si>
  <si>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</si>
  <si>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</si>
  <si>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</si>
  <si>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</si>
  <si>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</si>
  <si>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</si>
  <si>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</si>
  <si>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</si>
  <si>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</si>
  <si>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</si>
  <si>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</si>
  <si>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</si>
  <si>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</si>
  <si>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</si>
  <si>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</si>
  <si>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</si>
  <si>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</si>
  <si>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</si>
  <si>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</si>
  <si>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</si>
  <si>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</si>
  <si>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</si>
  <si>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</si>
  <si>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</si>
  <si>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</si>
  <si>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</si>
  <si>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</si>
  <si>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</si>
  <si>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</si>
  <si>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</si>
  <si>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</si>
  <si>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</si>
  <si>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</si>
  <si>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</si>
  <si>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</si>
  <si>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</si>
  <si>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</si>
  <si>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</si>
  <si>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</si>
  <si>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</si>
  <si>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</si>
  <si>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</si>
  <si>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</si>
  <si>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</si>
  <si>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</si>
  <si>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</si>
  <si>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</si>
  <si>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</si>
  <si>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</si>
  <si>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</si>
  <si>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</si>
  <si>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</si>
  <si>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</si>
  <si>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</si>
  <si>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</si>
  <si>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</si>
  <si>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</si>
  <si>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</si>
  <si>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</si>
  <si>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</si>
  <si>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</si>
  <si>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</si>
  <si>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</si>
  <si>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</si>
  <si>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</si>
  <si>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</si>
  <si>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</si>
  <si>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</si>
  <si>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</si>
  <si>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</si>
  <si>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</si>
  <si>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</si>
  <si>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</si>
  <si>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</si>
  <si>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</si>
  <si>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</si>
  <si>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</si>
  <si>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</si>
  <si>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</si>
  <si>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</si>
  <si>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</si>
  <si>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</si>
  <si>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</si>
  <si>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</si>
  <si>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</si>
  <si>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</si>
  <si>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</si>
  <si>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</si>
  <si>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</si>
  <si>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</si>
  <si>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</si>
  <si>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</si>
  <si>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</si>
  <si>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</si>
  <si>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</si>
  <si>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</si>
  <si>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</si>
  <si>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</si>
  <si>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</si>
  <si>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</si>
  <si>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</si>
  <si>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</si>
  <si>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</si>
  <si>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</si>
  <si>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</si>
  <si>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</si>
  <si>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</si>
  <si>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</si>
  <si>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</si>
  <si>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</si>
  <si>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</si>
  <si>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</si>
  <si>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</si>
  <si>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</si>
  <si>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</si>
  <si>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</si>
  <si>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</si>
  <si>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</si>
  <si>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</si>
  <si>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</si>
  <si>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</si>
  <si>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</si>
  <si>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</si>
  <si>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</si>
  <si>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</si>
  <si>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</si>
  <si>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</si>
  <si>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</si>
  <si>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</si>
  <si>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</si>
  <si>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</si>
  <si>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</si>
  <si>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</si>
  <si>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</si>
  <si>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</si>
  <si>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</si>
  <si>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</si>
  <si>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</si>
  <si>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</si>
  <si>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</si>
  <si>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</si>
  <si>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</si>
  <si>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</si>
  <si>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</si>
  <si>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</si>
  <si>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</si>
  <si>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</si>
  <si>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</si>
  <si>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</si>
  <si>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</si>
  <si>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</si>
  <si>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</si>
  <si>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</si>
  <si>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</si>
  <si>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</si>
  <si>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</si>
  <si>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</si>
  <si>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</si>
  <si>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</si>
  <si>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</si>
  <si>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</si>
  <si>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</si>
  <si>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</si>
  <si>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</si>
  <si>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</si>
  <si>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</si>
  <si>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</si>
  <si>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</si>
  <si>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</si>
  <si>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</si>
  <si>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</si>
  <si>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</si>
  <si>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</si>
  <si>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</si>
  <si>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</si>
  <si>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</si>
  <si>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</si>
  <si>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</si>
  <si>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</si>
  <si>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</si>
  <si>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</si>
  <si>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</si>
  <si>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</si>
  <si>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</si>
  <si>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</si>
  <si>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</si>
  <si>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</si>
  <si>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</si>
  <si>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</si>
  <si>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</si>
  <si>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</si>
  <si>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</si>
  <si>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</si>
  <si>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</si>
  <si>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</si>
  <si>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</si>
  <si>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</si>
  <si>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</si>
  <si>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</si>
  <si>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</si>
  <si>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</si>
  <si>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</si>
  <si>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</si>
  <si>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</si>
  <si>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</si>
  <si>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</si>
  <si>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</si>
  <si>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</si>
  <si>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</si>
  <si>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</si>
  <si>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</si>
  <si>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</si>
  <si>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</si>
  <si>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</si>
  <si>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</si>
  <si>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</si>
  <si>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</si>
  <si>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</si>
  <si>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</si>
  <si>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</si>
  <si>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</si>
  <si>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</si>
  <si>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</si>
  <si>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</si>
  <si>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</si>
  <si>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</si>
  <si>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</si>
  <si>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</si>
  <si>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</si>
  <si>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</si>
  <si>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</si>
  <si>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</si>
  <si>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</si>
  <si>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</si>
  <si>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</si>
  <si>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</si>
  <si>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</si>
  <si>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</si>
  <si>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</si>
  <si>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</si>
  <si>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</si>
  <si>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</si>
  <si>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</si>
  <si>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</si>
  <si>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</si>
  <si>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</si>
  <si>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</si>
  <si>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</si>
  <si>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</si>
  <si>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</si>
  <si>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</si>
  <si>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</si>
  <si>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</si>
  <si>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</si>
  <si>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</si>
  <si>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</si>
  <si>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</si>
  <si>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</si>
  <si>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</si>
  <si>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</si>
  <si>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</si>
  <si>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</si>
  <si>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</si>
  <si>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</si>
  <si>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</si>
  <si>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</si>
  <si>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</si>
  <si>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</si>
  <si>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</si>
  <si>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</si>
  <si>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</si>
  <si>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</si>
  <si>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</si>
  <si>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</si>
  <si>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</si>
  <si>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</si>
  <si>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</si>
  <si>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</si>
  <si>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</si>
  <si>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</si>
  <si>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</si>
  <si>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</si>
  <si>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</si>
  <si>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</si>
  <si>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</si>
  <si>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</si>
  <si>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</si>
  <si>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</si>
  <si>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</si>
  <si>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</si>
  <si>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</si>
  <si>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</si>
  <si>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</si>
  <si>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</si>
  <si>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</si>
  <si>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</si>
  <si>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</si>
  <si>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</si>
  <si>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</si>
  <si>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</si>
  <si>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</si>
  <si>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</si>
  <si>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</si>
  <si>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</si>
  <si>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</si>
  <si>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</si>
  <si>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</si>
  <si>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</si>
  <si>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</si>
  <si>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</si>
  <si>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</si>
  <si>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</si>
  <si>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</si>
  <si>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</si>
  <si>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</si>
  <si>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</si>
  <si>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</si>
  <si>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</si>
  <si>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</si>
  <si>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</si>
  <si>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</si>
  <si>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</si>
  <si>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</si>
  <si>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</si>
  <si>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</si>
  <si>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</si>
  <si>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</si>
  <si>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</si>
  <si>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</si>
  <si>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</si>
  <si>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</si>
  <si>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</si>
  <si>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</si>
  <si>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</si>
  <si>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</si>
  <si>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</si>
  <si>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</si>
  <si>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</si>
  <si>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</si>
  <si>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</si>
  <si>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</si>
  <si>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</si>
  <si>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</si>
  <si>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</si>
  <si>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</si>
  <si>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</si>
  <si>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</si>
  <si>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</si>
  <si>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</si>
  <si>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</si>
  <si>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</si>
  <si>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</si>
  <si>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</si>
  <si>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</si>
  <si>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</si>
  <si>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</si>
  <si>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</si>
  <si>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</si>
  <si>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</si>
  <si>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</si>
  <si>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</si>
  <si>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</si>
  <si>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</si>
  <si>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</si>
  <si>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</si>
  <si>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</si>
  <si>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</si>
  <si>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</si>
  <si>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</si>
  <si>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</si>
  <si>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</si>
  <si>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</si>
  <si>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</si>
  <si>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</si>
  <si>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</si>
  <si>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</si>
  <si>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</si>
  <si>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</si>
  <si>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</si>
  <si>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</si>
  <si>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</si>
  <si>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</si>
  <si>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</si>
  <si>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</si>
  <si>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</si>
  <si>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</si>
  <si>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</si>
  <si>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</si>
  <si>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</si>
  <si>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</si>
  <si>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</si>
  <si>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</si>
  <si>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</si>
  <si>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</si>
  <si>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</si>
  <si>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</si>
  <si>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</si>
  <si>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</si>
  <si>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</si>
  <si>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</si>
  <si>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</si>
  <si>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</si>
  <si>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</si>
  <si>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</si>
  <si>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</si>
  <si>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</si>
  <si>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</si>
  <si>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</si>
  <si>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</si>
  <si>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</si>
  <si>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</si>
  <si>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</si>
  <si>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</si>
  <si>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</si>
  <si>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</si>
  <si>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</si>
  <si>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</si>
  <si>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</si>
  <si>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</si>
  <si>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</si>
  <si>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</si>
  <si>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</si>
  <si>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</si>
  <si>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</si>
  <si>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</si>
  <si>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</si>
  <si>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</si>
  <si>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</si>
  <si>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</si>
  <si>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</si>
  <si>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</si>
  <si>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</si>
  <si>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</si>
  <si>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</si>
  <si>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</si>
  <si>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</si>
  <si>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</si>
  <si>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</si>
  <si>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</si>
  <si>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</si>
  <si>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</si>
  <si>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</si>
  <si>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</si>
  <si>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</si>
  <si>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</si>
  <si>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</si>
  <si>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</si>
  <si>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</si>
  <si>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</si>
  <si>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</si>
  <si>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</si>
  <si>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</si>
  <si>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</si>
  <si>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</si>
  <si>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</si>
  <si>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</si>
  <si>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</si>
  <si>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</si>
  <si>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</si>
  <si>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</si>
  <si>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</si>
  <si>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</si>
  <si>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</si>
  <si>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</si>
  <si>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</si>
  <si>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</si>
  <si>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</si>
  <si>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</si>
  <si>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</si>
  <si>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</si>
  <si>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</si>
  <si>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</si>
  <si>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</si>
  <si>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</si>
  <si>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</si>
  <si>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</si>
  <si>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</si>
  <si>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</si>
  <si>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</si>
  <si>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</si>
  <si>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</si>
  <si>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</si>
  <si>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</si>
  <si>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</si>
  <si>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</si>
  <si>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</si>
  <si>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</si>
  <si>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</si>
  <si>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</si>
  <si>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</si>
  <si>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</si>
  <si>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</si>
  <si>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</si>
  <si>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</si>
  <si>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</si>
  <si>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</si>
  <si>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</si>
  <si>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</si>
  <si>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</si>
  <si>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</si>
  <si>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</si>
  <si>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</si>
  <si>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</si>
  <si>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</si>
  <si>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</si>
  <si>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</si>
  <si>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</si>
  <si>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</si>
  <si>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</si>
  <si>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</si>
  <si>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</si>
  <si>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</si>
  <si>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</si>
  <si>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</si>
  <si>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</si>
  <si>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</si>
  <si>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</si>
  <si>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</si>
  <si>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</si>
  <si>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</si>
  <si>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</si>
  <si>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</si>
  <si>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</si>
  <si>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</si>
  <si>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</si>
  <si>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</si>
  <si>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</si>
  <si>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</si>
  <si>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</si>
  <si>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</si>
  <si>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</si>
  <si>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</si>
  <si>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</si>
  <si>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</si>
  <si>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</si>
  <si>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</si>
  <si>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</si>
  <si>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</si>
  <si>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</si>
  <si>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</si>
  <si>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</si>
  <si>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</si>
  <si>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</si>
  <si>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</si>
  <si>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</si>
  <si>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</si>
  <si>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</si>
  <si>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</si>
  <si>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</si>
  <si>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</si>
  <si>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</si>
  <si>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</si>
  <si>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</si>
  <si>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</si>
  <si>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</si>
  <si>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</si>
  <si>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</si>
  <si>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</si>
  <si>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</si>
  <si>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</si>
  <si>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</si>
  <si>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</si>
  <si>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</si>
  <si>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</si>
  <si>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</si>
  <si>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</si>
  <si>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</si>
  <si>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</si>
  <si>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</si>
  <si>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</si>
  <si>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</si>
  <si>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</si>
  <si>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</si>
  <si>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</si>
  <si>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</si>
  <si>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</si>
  <si>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</si>
  <si>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</si>
  <si>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</si>
  <si>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</si>
  <si>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</si>
  <si>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</si>
  <si>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</si>
  <si>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</si>
  <si>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</si>
  <si>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</si>
  <si>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</si>
  <si>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</si>
  <si>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</si>
  <si>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</si>
  <si>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</si>
  <si>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</si>
  <si>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</si>
  <si>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</si>
  <si>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</si>
  <si>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</si>
  <si>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</si>
  <si>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</si>
  <si>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</si>
  <si>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</si>
  <si>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</si>
  <si>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</si>
  <si>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</si>
  <si>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</si>
  <si>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</si>
  <si>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</si>
  <si>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</si>
  <si>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</si>
  <si>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</si>
  <si>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</si>
  <si>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</si>
  <si>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</si>
  <si>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</si>
  <si>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</si>
  <si>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</si>
  <si>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</si>
  <si>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</si>
  <si>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</si>
  <si>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</si>
  <si>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</si>
  <si>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</si>
  <si>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</si>
  <si>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</si>
  <si>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</si>
  <si>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</si>
  <si>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</si>
  <si>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</si>
  <si>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</si>
  <si>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</si>
  <si>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</si>
  <si>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</si>
  <si>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</si>
  <si>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</si>
  <si>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</si>
  <si>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</si>
  <si>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</si>
  <si>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</si>
  <si>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</si>
  <si>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</si>
  <si>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</si>
  <si>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</si>
  <si>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</si>
  <si>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</si>
  <si>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</si>
  <si>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</si>
  <si>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</si>
  <si>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</si>
  <si>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</si>
  <si>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</si>
  <si>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</si>
  <si>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</si>
  <si>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</si>
  <si>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</si>
  <si>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</si>
  <si>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</si>
  <si>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</si>
  <si>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</si>
  <si>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</si>
  <si>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</si>
  <si>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</si>
  <si>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</si>
  <si>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</si>
  <si>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</si>
  <si>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</si>
  <si>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</si>
  <si>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</si>
  <si>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</si>
  <si>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</si>
  <si>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</si>
  <si>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</si>
  <si>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</si>
  <si>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</si>
  <si>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</si>
  <si>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</si>
  <si>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</si>
  <si>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</si>
  <si>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</si>
  <si>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</si>
  <si>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</si>
  <si>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</si>
  <si>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</si>
  <si>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</si>
  <si>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</si>
  <si>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</si>
  <si>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</si>
  <si>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</si>
  <si>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</si>
  <si>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</si>
  <si>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</si>
  <si>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</si>
  <si>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</si>
  <si>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</si>
  <si>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</si>
  <si>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</si>
  <si>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</si>
  <si>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</si>
  <si>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</si>
  <si>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</si>
  <si>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</si>
  <si>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</si>
  <si>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</si>
  <si>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</si>
  <si>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</si>
  <si>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</si>
  <si>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</si>
  <si>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</si>
  <si>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</si>
  <si>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</si>
  <si>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</si>
  <si>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</si>
  <si>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</si>
  <si>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</si>
  <si>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</si>
  <si>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</si>
  <si>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</si>
  <si>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</si>
  <si>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</si>
  <si>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</si>
  <si>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</si>
  <si>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</si>
  <si>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</si>
  <si>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</si>
  <si>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</si>
  <si>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</si>
  <si>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</si>
  <si>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</si>
  <si>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</si>
  <si>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</si>
  <si>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</si>
  <si>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</si>
  <si>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</si>
  <si>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</si>
  <si>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</si>
  <si>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</si>
  <si>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</si>
  <si>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</si>
  <si>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</si>
  <si>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</si>
  <si>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</si>
  <si>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</si>
  <si>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</si>
  <si>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</si>
  <si>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</si>
  <si>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</si>
  <si>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</si>
  <si>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</si>
  <si>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</si>
  <si>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</si>
  <si>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</si>
  <si>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</si>
  <si>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</si>
  <si>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</si>
  <si>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</si>
  <si>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</si>
  <si>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</si>
  <si>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</si>
  <si>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</si>
  <si>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</si>
  <si>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</si>
  <si>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</si>
  <si>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</si>
  <si>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</si>
  <si>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</si>
  <si>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</si>
  <si>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</si>
  <si>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</si>
  <si>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</si>
  <si>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</si>
  <si>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</si>
  <si>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</si>
  <si>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</si>
  <si>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</si>
  <si>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</si>
  <si>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</si>
  <si>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</si>
  <si>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</si>
  <si>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</si>
  <si>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</si>
  <si>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</si>
  <si>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</si>
  <si>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</si>
  <si>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</si>
  <si>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</si>
  <si>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</si>
  <si>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</si>
  <si>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</si>
  <si>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</si>
  <si>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</si>
  <si>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</si>
  <si>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</si>
  <si>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</si>
  <si>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</si>
  <si>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</si>
  <si>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</si>
  <si>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</si>
  <si>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</si>
  <si>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</si>
  <si>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</si>
  <si>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</si>
  <si>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</si>
  <si>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</si>
  <si>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</si>
  <si>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</si>
  <si>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</si>
  <si>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</si>
  <si>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</si>
  <si>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</si>
  <si>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</si>
  <si>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</si>
  <si>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</si>
  <si>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</si>
  <si>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</si>
  <si>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</si>
  <si>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</si>
  <si>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</si>
  <si>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</si>
  <si>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</si>
  <si>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</si>
  <si>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</si>
  <si>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</si>
  <si>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</si>
  <si>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</si>
  <si>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</si>
  <si>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</si>
  <si>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</si>
  <si>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</si>
  <si>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</si>
  <si>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</si>
  <si>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</si>
  <si>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</si>
  <si>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</si>
  <si>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</si>
  <si>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</si>
  <si>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</si>
  <si>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</si>
  <si>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</si>
  <si>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</si>
  <si>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</si>
  <si>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</si>
  <si>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</si>
  <si>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</si>
  <si>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</si>
  <si>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</si>
  <si>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</si>
  <si>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</si>
  <si>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</si>
  <si>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</si>
  <si>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</si>
  <si>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</si>
  <si>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</si>
  <si>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</si>
  <si>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</si>
  <si>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</si>
  <si>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</si>
  <si>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</si>
  <si>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</si>
  <si>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</si>
  <si>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</si>
  <si>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</si>
  <si>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</si>
  <si>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</si>
  <si>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</si>
  <si>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</si>
  <si>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</si>
  <si>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</si>
  <si>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</si>
  <si>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</si>
  <si>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</si>
  <si>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</si>
  <si>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</si>
  <si>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</si>
  <si>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</si>
  <si>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</si>
  <si>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</si>
  <si>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</si>
  <si>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</si>
  <si>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</si>
  <si>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</si>
  <si>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</si>
  <si>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</si>
  <si>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</si>
  <si>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</si>
  <si>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</si>
  <si>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</si>
  <si>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</si>
  <si>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</si>
  <si>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</si>
  <si>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</si>
  <si>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</si>
  <si>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</si>
  <si>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</si>
  <si>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</si>
  <si>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</si>
  <si>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</si>
  <si>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</si>
  <si>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</si>
  <si>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</si>
  <si>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</si>
  <si>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</si>
  <si>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</si>
  <si>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</si>
  <si>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</si>
  <si>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</si>
  <si>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</si>
  <si>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</si>
  <si>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</si>
  <si>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</si>
  <si>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</si>
  <si>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</si>
  <si>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</si>
  <si>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</si>
  <si>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</si>
  <si>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</si>
  <si>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</si>
  <si>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</si>
  <si>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</si>
  <si>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</si>
  <si>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</si>
  <si>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</si>
  <si>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</si>
  <si>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</si>
  <si>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</si>
  <si>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</si>
  <si>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</si>
  <si>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</si>
  <si>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</si>
  <si>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</si>
  <si>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</si>
  <si>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</si>
  <si>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</si>
  <si>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</si>
  <si>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</si>
  <si>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</si>
  <si>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</si>
  <si>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</si>
  <si>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</si>
  <si>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</si>
  <si>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</si>
  <si>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</si>
  <si>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</si>
  <si>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</si>
  <si>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</si>
  <si>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</si>
  <si>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</si>
  <si>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</si>
  <si>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</si>
  <si>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</si>
  <si>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</si>
  <si>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</si>
  <si>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</si>
  <si>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</si>
  <si>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</si>
  <si>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</si>
  <si>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</si>
  <si>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</si>
  <si>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</si>
  <si>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</si>
  <si>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</si>
  <si>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</si>
  <si>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</si>
  <si>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</si>
  <si>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</si>
  <si>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</si>
  <si>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</si>
  <si>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</si>
  <si>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</si>
  <si>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</si>
  <si>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</si>
  <si>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</si>
  <si>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</si>
  <si>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</si>
  <si>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</si>
  <si>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</si>
  <si>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</si>
  <si>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</si>
  <si>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</si>
  <si>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</si>
  <si>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</si>
  <si>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</si>
  <si>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</si>
  <si>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</si>
  <si>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</si>
  <si>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</si>
  <si>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</si>
  <si>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</si>
  <si>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</si>
  <si>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</si>
  <si>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</si>
  <si>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</si>
  <si>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</si>
  <si>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</si>
  <si>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</si>
  <si>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</si>
  <si>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</si>
  <si>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</si>
  <si>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</si>
  <si>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</si>
  <si>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</si>
  <si>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</si>
  <si>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</si>
  <si>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</si>
  <si>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</si>
  <si>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</si>
  <si>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</si>
  <si>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</si>
  <si>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</si>
  <si>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</si>
  <si>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</si>
  <si>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</si>
  <si>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</si>
  <si>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</si>
  <si>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</si>
  <si>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</si>
  <si>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</si>
  <si>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</si>
  <si>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</si>
  <si>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</si>
  <si>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</si>
  <si>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</si>
  <si>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</si>
  <si>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</si>
  <si>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</si>
  <si>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</si>
  <si>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</si>
  <si>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</si>
  <si>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</si>
  <si>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</si>
  <si>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</si>
  <si>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</si>
  <si>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</si>
  <si>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</si>
  <si>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</si>
  <si>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</si>
  <si>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</si>
  <si>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</si>
  <si>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</si>
  <si>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</si>
  <si>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</si>
  <si>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</si>
  <si>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</si>
  <si>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</si>
  <si>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</si>
  <si>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</si>
  <si>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</si>
  <si>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</si>
  <si>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</si>
  <si>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</si>
  <si>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</si>
  <si>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</si>
  <si>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</si>
  <si>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</si>
  <si>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</si>
  <si>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</si>
  <si>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</si>
  <si>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</si>
  <si>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</si>
  <si>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</si>
  <si>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</si>
  <si>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</si>
  <si>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</si>
  <si>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</si>
  <si>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</si>
  <si>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</si>
  <si>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</si>
  <si>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</si>
  <si>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</si>
  <si>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</si>
  <si>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</si>
  <si>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</si>
  <si>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</si>
  <si>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</si>
  <si>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</si>
  <si>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</si>
  <si>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</si>
  <si>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</si>
  <si>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</si>
  <si>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</si>
  <si>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</si>
  <si>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</si>
  <si>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</si>
  <si>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</si>
  <si>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</si>
  <si>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</si>
  <si>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</si>
  <si>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</si>
  <si>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</si>
  <si>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</si>
  <si>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</si>
  <si>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</si>
  <si>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</si>
  <si>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</si>
  <si>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</si>
  <si>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</si>
  <si>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</si>
  <si>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</si>
  <si>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</si>
  <si>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</si>
  <si>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</si>
  <si>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</si>
  <si>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</si>
  <si>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</si>
  <si>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</si>
  <si>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</si>
  <si>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</si>
  <si>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</si>
  <si>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</si>
  <si>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</si>
  <si>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</si>
  <si>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</si>
  <si>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</si>
  <si>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</si>
  <si>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</si>
  <si>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</si>
  <si>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</si>
  <si>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</si>
  <si>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</si>
  <si>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</si>
  <si>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</si>
  <si>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</si>
  <si>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</si>
  <si>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</si>
  <si>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</si>
  <si>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</si>
  <si>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</si>
  <si>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</si>
  <si>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</si>
  <si>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</si>
  <si>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</si>
  <si>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</si>
  <si>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</si>
  <si>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</si>
  <si>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</si>
  <si>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</si>
  <si>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</si>
  <si>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</si>
  <si>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</si>
  <si>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</si>
  <si>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</si>
  <si>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</si>
  <si>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</si>
  <si>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</si>
  <si>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</si>
  <si>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</si>
  <si>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</si>
  <si>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</si>
  <si>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</si>
  <si>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</si>
  <si>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</si>
  <si>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</si>
  <si>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</si>
  <si>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</si>
  <si>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</si>
  <si>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</si>
  <si>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</si>
  <si>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</si>
  <si>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</si>
  <si>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</si>
  <si>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</si>
  <si>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</si>
  <si>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</si>
  <si>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</si>
  <si>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</si>
  <si>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</si>
  <si>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</si>
  <si>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</si>
  <si>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</si>
  <si>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</si>
  <si>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</si>
  <si>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</si>
  <si>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</si>
  <si>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</si>
  <si>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</si>
  <si>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</si>
  <si>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</si>
  <si>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</si>
  <si>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</si>
  <si>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</si>
  <si>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</si>
  <si>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</si>
  <si>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</si>
  <si>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</si>
  <si>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</si>
  <si>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YLM0740&amp;JDJZ0771</t>
  </si>
  <si>
    <t>PCM-20251127-00000869</t>
  </si>
  <si>
    <t>NO PCM</t>
  </si>
  <si>
    <t>70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</si>
  <si>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</si>
  <si>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</si>
  <si>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</si>
  <si>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</si>
  <si>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</si>
  <si>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</si>
  <si>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</si>
  <si>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</si>
  <si>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</si>
  <si>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</si>
  <si>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on the way ETA: 40 Mins</t>
  </si>
  <si>
    <t>PCM-20251127-00001239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</si>
</sst>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325.6681122685186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45988.616538194445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45988.616538194445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45988.616538194445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45988.616538194445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45988.616538194445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45988.616538194445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45988.616538194445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45988.616538194445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45988.616538194445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45988.616538194445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45988.616538194445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45988.616538194445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45988.616538194445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45988.616538194445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45988.616538194445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45988.616538194445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45988.616538194445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45988.616538194445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45988.616538194445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45988.616538194445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45988.616538194445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45988.616538194445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45988.616538194445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45988.616538194445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45988.616538194445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45988.616538194445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45988.616538194445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45988.616538194445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45988.616538194445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45988.616538194445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45988.616538194445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45988.616538194445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45988.616538194445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45988.616538194445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45988.616538194445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45988.616538194445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45988.616538194445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45988.616538194445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45988.616538194445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163.61670023148326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4.2291192129632691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45988.616538194445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45988.616538194445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45988.616538194445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45988.616538194445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45988.616538194445</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45988.616538194445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45988.616538194445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45988.616538194445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45988.616538194445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45988.616538194445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45988.616538194445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45988.616538194445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45988.616538194445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45988.616538194445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45988.616538194445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45988.616538194445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45988.616538194445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45988.616538194445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45988.616538194445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45988.616538194445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45988.616538194445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45988.616538194445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45988.616538194445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45988.616538194445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45988.616538194445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45988.616538194445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45988.616538194445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45988.616538194445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45988.616538194445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45988.616538194445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45988.616538194445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45988.616538194445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45988.616538194445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45988.616538194445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45988.616538194445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45988.616538194445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45988.616538194445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45988.616538194445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45988.616538194445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45988.616538194445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45988.616538194445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45988.616538194445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45988.616538194445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45988.616538194445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45988.616538194445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45988.616538194445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45988.616538194445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45988.616538194445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45988.616538194445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45988.616538194445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45988.616538194445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45988.616538194445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45988.616538194445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45988.616538194445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45988.616538194445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45988.616538194445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45988.616538194445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45988.616538194445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45988.616538194445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45988.616538194445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45988.616538194445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45988.616538194445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45988.616538194445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45988.616538194445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45988.616538194445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45988.616538194445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45988.616538194445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45988.616538194445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45988.616538194445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45988.616538194445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45988.616538194445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45988.616538194445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45988.616538194445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45988.616538194445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45988.616538194445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45988.616538194445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45988.616538194445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45988.616538194445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45988.616538194445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45988.616538194445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45988.616538194445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45988.616538194445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45988.616538194445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45988.616538194445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45988.616538194445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45988.616538194445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45988.616538194445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45988.616538194445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45988.616538194445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45988.616538194445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45988.616538194445</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45988.616538194445</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45988.616538194445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45988.616538194445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45988.616538194445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45988.616538194445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45988.616538194445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45988.616538194445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45988.616538194445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45988.616538194445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45988.616538194445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45988.616538194445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45988.616538194445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45988.616538194445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45988.616538194445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45988.616538194445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45988.616538194445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45988.616538194445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45988.616538194445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45988.616538194445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45988.616538194445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45988.616538194445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45988.616538194445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45988.616538194445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45988.616538194445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45988.616538194445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45988.616538194445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45988.616538194445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45988.616538194445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45988.616538194445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45988.616538194445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45988.616538194445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45988.616538194445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45988.616538194445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45988.616538194445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45988.616538194445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45988.616538194445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45988.616538194445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45988.616538194445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45988.616538194445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45988.616538194445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45988.616538194445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45988.616538194445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45988.616538194445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45988.616538194445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45988.616538194445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45988.616538194445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45988.616538194445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45988.616538194445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45988.616538194445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45988.616538194445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45988.616538194445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45988.616538194445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45988.616538194445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45988.616538194445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45988.616538194445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45988.616538194445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45988.616538194445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45988.616538194445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45988.616538194445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45988.616538194445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45988.616538194445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45988.616538194445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45988.616538194445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45988.616538194445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45988.616538194445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45988.616538194445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45988.616538194445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45988.616538194445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45988.616538194445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45988.616538194445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45988.616538194445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45988.616538194445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45988.616538194445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45988.616538194445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45988.616538194445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45988.616538194445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45988.616538194445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45988.616538194445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45988.616538194445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45988.616538194445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45988.616538194445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45988.616538194445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45988.616538194445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45988.616538194445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45988.616538194445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45988.616538194445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45988.616538194445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45988.616538194445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45988.616538194445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45988.616538194445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45988.616538194445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45988.616538194445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45988.616538194445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45988.616538194445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45988.616538194445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45988.616538194445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45988.616538194445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45988.616538194445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45988.616538194445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45988.616538194445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45988.616538194445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45988.616538194445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45988.616538194445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45988.616538194445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45988.616538194445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45988.616538194445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45988.616538194445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45988.616538194445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45988.616538194445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45988.616538194445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45988.616538194445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45988.616538194445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45988.616538194445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45988.616538194445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45988.616538194445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45988.616538194445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45988.616538194445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45988.616538194445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45988.616538194445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45988.616538194445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45988.616538194445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45988.616538194445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45988.616538194445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45988.616538194445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45988.616538194445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45988.616538194445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45988.616538194445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45988.616538194445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45988.616538194445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45988.616538194445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45988.616538194445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45988.616538194445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45988.616538194445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45988.616538194445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45988.616538194445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45988.616538194445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45988.616538194445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45988.616538194445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45988.616538194445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45988.616538194445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45988.616538194445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45988.616538194445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45988.616538194445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45988.616538194445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45988.616538194445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45988.616538194445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45988.616538194445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45988.616538194445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45988.616538194445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45988.616538194445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45988.616538194445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45988.616538194445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45988.616538194445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45988.616538194445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45988.616538194445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45988.616538194445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45988.616538194445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45988.616538194445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45988.616538194445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45988.616538194445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45988.616538194445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45988.616538194445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45988.616538194445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45988.616538194445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45988.616538194445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45988.616538194445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45988.616538194445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45988.616538194445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45988.616538194445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45988.616538194445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45988.616538194445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45988.616538194445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45988.616538194445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45988.616538194445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45988.616538194445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45988.616538194445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45988.616538194445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45988.616538194445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45988.616538194445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45988.616538194445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45988.616538194445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45988.616538194445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45988.616538194445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45988.616538194445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45988.616538194445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45988.616538194445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45988.616538194445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45988.616538194445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45988.616538194445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45988.616538194445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45988.616538194445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45988.616538194445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45988.616538194445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45988.616538194445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45988.616538194445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45988.616538194445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45988.616538194445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45988.616538194445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45988.616538194445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45988.616538194445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45988.616538194445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45988.616538194445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45988.616538194445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45988.616538194445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45988.616538194445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45988.616538194445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45988.616538194445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45988.616538194445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45988.616538194445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45988.616538194445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45988.616538194445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45988.616538194445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45988.616538194445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45988.616538194445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45988.616538194445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45988.616538194445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45988.616538194445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45988.616538194445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45988.616538194445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45988.616538194445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45988.616538194445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45988.616538194445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45988.616538194445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45988.616538194445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45988.616538194445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45988.616538194445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45988.616538194445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45988.616538194445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45988.616538194445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45988.616538194445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45988.616538194445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45988.616538194445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45988.616538194445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45988.616538194445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45988.616538194445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45988.616538194445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45988.616538194445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45988.616538194445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45988.616538194445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45988.616538194445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45988.616538194445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45988.616538194445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45988.616538194445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45988.616538194445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45988.616538194445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45988.616538194445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45988.616538194445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45988.616538194445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45988.616538194445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45988.616538194445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45988.616538194445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45988.616538194445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45988.616538194445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45988.616538194445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45988.616538194445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45988.616538194445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45988.616538194445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45988.616538194445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45988.616538194445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45988.616538194445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45988.616538194445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45988.616538194445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45988.616538194445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45988.616538194445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45988.616538194445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45988.616538194445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45988.616538194445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45988.616538194445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45988.616538194445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45988.616538194445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45988.616538194445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45988.616538194445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45988.616538194445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45988.616538194445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45988.616538194445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45988.616538194445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45988.616538194445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45988.616538194445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45988.616538194445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45988.616538194445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45988.616538194445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45988.616538194445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45988.616538194445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45988.616538194445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45988.616538194445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45988.616538194445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45988.616538194445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45988.616538194445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45988.616538194445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45988.616538194445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45988.616538194445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45988.616538194445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45988.616538194445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45988.616538194445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45988.616538194445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45988.616538194445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45988.616538194445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45988.616538194445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45988.616538194445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45988.616538194445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45988.616538194445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45988.616538194445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45988.616538194445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45988.616538194445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45988.616538194445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45988.616538194445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45988.616538194445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45988.616538194445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45988.616538194445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45988.616538194445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45988.616538194445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45988.616538194445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45988.616538194445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45988.616538194445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45988.616538194445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45988.616538194445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45988.616538194445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45988.616538194445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45988.616538194445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45988.616538194445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45988.616538194445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45988.616538194445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45988.616538194445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45988.616538194445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45988.616538194445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45988.616538194445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45988.616538194445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45988.616538194445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45988.616538194445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45988.616538194445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45988.616538194445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45988.616538194445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45988.616538194445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45988.616538194445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45988.616538194445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45988.616538194445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45988.616538194445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45988.616538194445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45988.616538194445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45988.616538194445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45988.616538194445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45988.616538194445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45988.616538194445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45988.616538194445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45988.616538194445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45988.616538194445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45988.616538194445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45988.616538194445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45988.616538194445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45988.616538194445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45988.616538194445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45988.616538194445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45988.616538194445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45988.616538194445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45988.616538194445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45988.616538194445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45988.616538194445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45988.616538194445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45988.616538194445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45988.616538194445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45988.616538194445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45988.616538194445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45988.616538194445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45988.616538194445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45988.616538194445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45988.616538194445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45988.616538194445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45988.616538194445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45988.616538194445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45988.616538194445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45988.616538194445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45988.616538194445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45988.616538194445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45988.616538194445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45988.616538194445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45988.616538194445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45988.616538194445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45988.616538194445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45988.616538194445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45988.616538194445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45988.616538194445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45988.616538194445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45988.616538194445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45988.616538194445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45988.616538194445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45988.616538194445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45988.616538194445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45988.616538194445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45988.616538194445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45988.616538194445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45988.616538194445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45988.616538194445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45988.616538194445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45988.616538194445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45988.616538194445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45988.616538194445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45988.616538194445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45988.616538194445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45988.616538194445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45988.616538194445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45988.616538194445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45988.616538194445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45988.616538194445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45988.616538194445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45988.616538194445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45988.616538194445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45988.616538194445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45988.616538194445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45988.616538194445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45988.616538194445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45988.616538194445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45988.616538194445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45988.616538194445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45988.616538194445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45988.616538194445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45988.616538194445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45988.616538194445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45988.616538194445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45988.616538194445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45988.616538194445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45988.616538194445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45988.616538194445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45988.616538194445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45988.616538194445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45988.616538194445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45988.616538194445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45988.616538194445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45988.616538194445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45988.616538194445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45988.616538194445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45988.616538194445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45988.616538194445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45988.616538194445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45988.616538194445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45988.616538194445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45988.616538194445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45988.616538194445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45988.616538194445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45988.616538194445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45988.616538194445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45988.616538194445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45988.616538194445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45988.616538194445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45988.616538194445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45988.616538194445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45988.616538194445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45988.616538194445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45988.616538194445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45988.616538194445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45988.616538194445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45988.616538194445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45988.616538194445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45988.616538194445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45988.616538194445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45988.616538194445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45988.616538194445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45988.616538194445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45988.616538194445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45988.616538194445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45988.616538194445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45988.616538194445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45988.616538194445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45988.616538194445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45988.616538194445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45988.616538194445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45988.616538194445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45988.616538194445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45988.616538194445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45988.616538194445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45988.616538194445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45988.616538194445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45988.616538194445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45988.616538194445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45988.616538194445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45988.616538194445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45988.616538194445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45988.616538194445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45988.616538194445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45988.616538194445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45988.616538194445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45988.616538194445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45988.616538194445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45988.616538194445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45988.616538194445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45988.616538194445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45988.616538194445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45988.616538194445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45988.616538194445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45988.616538194445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45988.616538194445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45988.616538194445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45988.616538194445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45988.616538194445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45988.616538194445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45988.616538194445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45988.616538194445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45988.616538194445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45988.616538194445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45988.616538194445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45988.616538194445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45988.616538194445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45988.616538194445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45988.616538194445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45988.616538194445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45988.616538194445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45988.616538194445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45988.616538194445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45988.616538194445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45988.616538194445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45988.616538194445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45988.616538194445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45988.616538194445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45988.616538194445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45988.616538194445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45988.616538194445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45988.616538194445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45988.616538194445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45988.616538194445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45988.616538194445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45988.616538194445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45988.616538194445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45988.616538194445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45988.616538194445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45988.616538194445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45988.616538194445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45988.616538194445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45988.616538194445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45988.616538194445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45988.616538194445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45988.616538194445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45988.616538194445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45988.616538194445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45988.616538194445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45988.616538194445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45988.616538194445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45988.616538194445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45988.616538194445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45988.616538194445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45988.616538194445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45988.616538194445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45988.616538194445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45988.616538194445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45988.616538194445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45988.616538194445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45988.616538194445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45988.616538194445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45988.616538194445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45988.616538194445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45988.616538194445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45988.616538194445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45988.616538194445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45988.616538194445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45988.616538194445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45988.616538194445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45988.616538194445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45988.616538194445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45988.616538194445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45988.616538194445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45988.616538194445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45988.616538194445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45988.616538194445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45988.616538194445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45988.616538194445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45988.616538194445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45988.616538194445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45988.616538194445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45988.616538194445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45988.616538194445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45988.616538194445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45988.616538194445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45988.616538194445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45988.616538194445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45988.616538194445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45988.616538194445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45988.616538194445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45988.616538194445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45988.616538194445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45988.616538194445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45988.616538194445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45988.616538194445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45988.616538194445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45988.616538194445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45988.616538194445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45988.616538194445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45988.616538194445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45988.616538194445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45988.616538194445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45988.616538194445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45988.616538194445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45988.616538194445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45988.616538194445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45988.616538194445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45988.616538194445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45988.616538194445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45988.616538194445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45988.616538194445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45988.616538194445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45988.616538194445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45988.616538194445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45988.616538194445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45988.616538194445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45988.616538194445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45988.616538194445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45988.616538194445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45988.616538194445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45988.616538194445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45988.616538194445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45988.616538194445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45988.616538194445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45988.616538194445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45988.616538194445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45988.616538194445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45988.616538194445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45988.616538194445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45988.616538194445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45988.616538194445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45988.616538194445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45988.616538194445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45988.616538194445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45988.616538194445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45988.616538194445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45988.616538194445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45988.616538194445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45988.616538194445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45988.616538194445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45988.616538194445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45988.616538194445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45988.616538194445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45988.616538194445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45988.616538194445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45988.616538194445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45988.616538194445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45988.616538194445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45988.616538194445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45988.616538194445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45988.616538194445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45988.616538194445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45988.616538194445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45988.616538194445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45988.616538194445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45988.616538194445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45988.616538194445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45988.616538194445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45988.616538194445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45988.616538194445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45988.616538194445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45988.616538194445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45988.616538194445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45988.616538194445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45988.616538194445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45988.616538194445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45988.616538194445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45988.616538194445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45988.616538194445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45988.616538194445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45988.616538194445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45988.616538194445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45988.616538194445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45988.616538194445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45988.616538194445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45988.616538194445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45988.616538194445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45988.616538194445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45988.616538194445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45988.616538194445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45988.616538194445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45988.616538194445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45988.616538194445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45988.616538194445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45988.616538194445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45988.616538194445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45988.616538194445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45988.616538194445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45988.616538194445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45988.616538194445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45988.616538194445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45988.616538194445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45988.616538194445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45988.616538194445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45988.616538194445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45988.616538194445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45988.616538194445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45988.616538194445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45988.616538194445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45988.616538194445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45988.616538194445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45988.616538194445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45988.616538194445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45988.616538194445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45988.616538194445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45988.616538194445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45988.616538194445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45988.616538194445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45988.616538194445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45988.616538194445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45988.616538194445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45988.616538194445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45988.616538194445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45988.616538194445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45988.616538194445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45988.616538194445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45988.616538194445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45988.616538194445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45988.616538194445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45988.616538194445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45988.616538194445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45988.616538194445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45988.616538194445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45988.616538194445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45988.616538194445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45988.616538194445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45988.616538194445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45988.616538194445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45988.616538194445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45988.616538194445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45988.616538194445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45988.616538194445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45988.616538194445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45988.616538194445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45988.616538194445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45988.616538194445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45988.616538194445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45988.616538194445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45988.616538194445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45988.616538194445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45988.616538194445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45988.616538194445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45988.616538194445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45988.616538194445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45988.616538194445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45988.616538194445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45988.616538194445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45988.616538194445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45988.616538194445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45988.616538194445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45988.616538194445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45988.616538194445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45988.616538194445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45988.616538194445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45988.616538194445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45988.616538194445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45988.616538194445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45988.616538194445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45988.616538194445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45988.616538194445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45988.616538194445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45988.616538194445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45988.616538194445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45988.616538194445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45988.616538194445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45988.616538194445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45988.616538194445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45988.616538194445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45988.616538194445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45988.616538194445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45988.616538194445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45988.616538194445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45988.616538194445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45988.616538194445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45988.616538194445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45988.616538194445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45988.616538194445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45988.616538194445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45988.616538194445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45988.616538194445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45988.616538194445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45988.616538194445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45988.616538194445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45988.616538194445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45988.616538194445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45988.616538194445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45988.616538194445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45988.616538194445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45988.616538194445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45988.616538194445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45988.616538194445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45988.616538194445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45988.616538194445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45988.616538194445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45988.616538194445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45988.616538194445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45988.616538194445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45988.616538194445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45988.616538194445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45988.616538194445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45988.616538194445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45988.616538194445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45988.616538194445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45988.616538194445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45988.616538194445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45988.616538194445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45988.616538194445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45988.616538194445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45988.616538194445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45988.616538194445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45988.616538194445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45988.616538194445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45988.616538194445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45988.616538194445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45988.616538194445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45988.616538194445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45988.616538194445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45988.616538194445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45988.616538194445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45988.616538194445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45988.616538194445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45988.616538194445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45988.616538194445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45988.616538194445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45988.616538194445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45988.616538194445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45988.616538194445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45988.616538194445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45988.616538194445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45988.616538194445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45988.616538194445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45988.616538194445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45988.616538194445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45988.616538194445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45988.616538194445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45988.616538194445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45988.616538194445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45988.616538194445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45988.616538194445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45988.616538194445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45988.616538194445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45988.616538194445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45988.616538194445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45988.616538194445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45988.616538194445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45988.616538194445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45988.616538194445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45988.616538194445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45988.616538194445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45988.616538194445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45988.616538194445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45988.616538194445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45988.616538194445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45988.616538194445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45988.616538194445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45988.616538194445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45988.616538194445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45988.616538194445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45988.616538194445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45988.616538194445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45988.616538194445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45988.616538194445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45988.616538194445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45988.616538194445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45988.616538194445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45988.616538194445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45988.616538194445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45988.616538194445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45988.616538194445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45988.616538194445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45988.616538194445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45988.616538194445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45988.616538194445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45988.616538194445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45988.616538194445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45988.616538194445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45988.616538194445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45988.616538194445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45988.616538194445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45988.616538194445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45988.616538194445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45988.616538194445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45988.616538194445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45988.616538194445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45988.616538194445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45988.616538194445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45988.616538194445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45988.616538194445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45988.616538194445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45988.616538194445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45988.616538194445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45988.616538194445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45988.616538194445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45988.616538194445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45988.616538194445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45988.616538194445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45988.616538194445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45988.616538194445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45988.616538194445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45988.616538194445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45988.616538194445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45988.616538194445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45988.616538194445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45988.616538194445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45988.616538194445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45988.616538194445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45988.616538194445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45988.616538194445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45988.616538194445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45988.616538194445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45988.616538194445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45988.616538194445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45988.616538194445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45988.616538194445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45988.616538194445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45988.616538194445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45988.616538194445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45988.616538194445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45988.616538194445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45988.616538194445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45988.616538194445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45988.616538194445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45988.616538194445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45988.616538194445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45988.616538194445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45988.616538194445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45988.616538194445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45988.616538194445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45988.616538194445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45988.616538194445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45988.616538194445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45988.616538194445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45988.616538194445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45988.616538194445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45988.616538194445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45988.616538194445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45988.616538194445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45988.616538194445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45988.616538194445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45988.616538194445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45988.616538194445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45988.616538194445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45988.616538194445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45988.616538194445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45988.616538194445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45988.616538194445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45988.616538194445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45988.616538194445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45988.616538194445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45988.616538194445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45988.616538194445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45988.616538194445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45988.616538194445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45988.616538194445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45988.616538194445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45988.616538194445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45988.616538194445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45988.616538194445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45988.616538194445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45988.616538194445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45988.616538194445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45988.616538194445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45988.616538194445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45988.616538194445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45988.616538194445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45988.616538194445</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285.13582060184854</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0.24709375000384171</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0.15173495370254386</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c r="G5" s="93">
        <f t="shared" ca="1" si="0"/>
        <v>45988.616538194445</v>
      </c>
      <c r="H5" s="92">
        <v>45988.570289351854</v>
      </c>
      <c r="I5" s="110" t="str">
        <f>IFERROR(VLOOKUP(D5,DB!A:F,6,0),"")</f>
        <v>SCECO</v>
      </c>
      <c r="J5" s="110" t="str">
        <f>IFERROR(VLOOKUP(D5,DB!A:G,7,0),"")</f>
        <v>Dead</v>
      </c>
      <c r="K5" s="94" t="s">
        <v>39113</v>
      </c>
      <c r="L5" s="88" t="str">
        <f>IFERROR(VLOOKUP(D5,DB!A:I,9,0),"")</f>
        <v>Latis</v>
      </c>
    </row>
    <row r="6" spans="1:16" ht="15" customHeight="1">
      <c r="A6" s="110" t="s">
        <v>39112</v>
      </c>
      <c r="B6" s="110" t="str">
        <f>IFERROR(VLOOKUP(D6,DB!A:K,11,0),"")</f>
        <v>R4</v>
      </c>
      <c r="C6" s="90">
        <v>1</v>
      </c>
      <c r="D6" s="88" t="s">
        <v>30542</v>
      </c>
      <c r="E6" s="91" t="s">
        <v>39021</v>
      </c>
      <c r="F6" s="92"/>
      <c r="G6" s="93">
        <f t="shared" ca="1" si="0"/>
        <v>45988.616538194445</v>
      </c>
      <c r="H6" s="92">
        <v>45988.576631944445</v>
      </c>
      <c r="I6" s="110" t="str">
        <f>IFERROR(VLOOKUP(D6,DB!A:F,6,0),"")</f>
        <v>SCECO</v>
      </c>
      <c r="J6" s="110" t="str">
        <f>IFERROR(VLOOKUP(D6,DB!A:G,7,0),"")</f>
        <v>Weak</v>
      </c>
      <c r="K6" s="94" t="s">
        <v>39114</v>
      </c>
      <c r="L6" s="88" t="str">
        <f>IFERROR(VLOOKUP(D6,DB!A:I,9,0),"")</f>
        <v>Latis</v>
      </c>
    </row>
    <row r="7" spans="1:16" ht="15" customHeight="1">
      <c r="A7" s="110"/>
      <c r="B7" s="110" t="str">
        <f>IFERROR(VLOOKUP(D7,DB!A:K,11,0),"")</f>
        <v/>
      </c>
      <c r="C7" s="90"/>
      <c r="D7" s="88"/>
      <c r="E7" s="91"/>
      <c r="F7" s="92"/>
      <c r="G7" s="93">
        <f t="shared" ca="1" si="0"/>
        <v>45988.616538194445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45988.616538194445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45988.616538194445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45988.616538194445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7"/>
      <c r="E11" s="91"/>
      <c r="F11" s="92"/>
      <c r="G11" s="93">
        <f t="shared" ca="1" si="0"/>
        <v>45988.616538194445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45988.616538194445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45988.616538194445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45988.616538194445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45988.616538194445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45988.616538194445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45988.616538194445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45988.616538194445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45988.616538194445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45988.616538194445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45988.616538194445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45988.616538194445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45988.616538194445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45988.616538194445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45988.616538194445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45988.616538194445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45988.616538194445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45988.616538194445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45988.616538194445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45988.616538194445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45988.616538194445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45988.616538194445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45988.616538194445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45988.616538194445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45988.616538194445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45988.616538194445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45988.616538194445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45988.616538194445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45988.616538194445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45988.616538194445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45988.616538194445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45988.616538194445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45988.616538194445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45988.616538194445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45988.616538194445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45988.616538194445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45988.616538194445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45988.616538194445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45988.616538194445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45988.616538194445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45988.616538194445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45988.616538194445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45988.616538194445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45988.616538194445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45988.616538194445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45988.616538194445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45988.616538194445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45988.616538194445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45988.616538194445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45988.616538194445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45988.616538194445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45988.616538194445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45988.616538194445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45988.616538194445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45988.616538194445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45988.616538194445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45988.616538194445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45988.616538194445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45988.616538194445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45988.616538194445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45988.616538194445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45988.616538194445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45988.616538194445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45988.616538194445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45988.616538194445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45988.616538194445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45988.616538194445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45988.616538194445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45988.616538194445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45988.616538194445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45988.616538194445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45988.616538194445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45988.616538194445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45988.616538194445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45988.616538194445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45988.616538194445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45988.616538194445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45988.616538194445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45988.616538194445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45988.616538194445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45988.616538194445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45988.616538194445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45988.616538194445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45988.616538194445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45988.616538194445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45988.616538194445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45988.616538194445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45988.616538194445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45988.616538194445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45988.616538194445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45988.616538194445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45988.616538194445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45988.616538194445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45988.616538194445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45988.616538194445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45988.616538194445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45988.616538194445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45988.616538194445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45988.616538194445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45988.616538194445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45988.616538194445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45988.616538194445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45988.616538194445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45988.616538194445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45988.616538194445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45988.616538194445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45988.616538194445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45988.616538194445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45988.616538194445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45988.616538194445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45988.616538194445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45988.616538194445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45988.616538194445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45988.616538194445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45988.616538194445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45988.616538194445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45988.616538194445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45988.616538194445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45988.616538194445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45988.616538194445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45988.616538194445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45988.616538194445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45988.616538194445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45988.616538194445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45988.616538194445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45988.616538194445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45988.616538194445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45988.616538194445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45988.616538194445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45988.616538194445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45988.616538194445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45988.616538194445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45988.616538194445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45988.616538194445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45988.616538194445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45988.616538194445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45988.616538194445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45988.616538194445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45988.616538194445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45988.616538194445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45988.616538194445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45988.616538194445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45988.616538194445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45988.616538194445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45988.616538194445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45988.616538194445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45988.616538194445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45988.616538194445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45988.616538194445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45988.616538194445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45988.616538194445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45988.616538194445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45988.616538194445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45988.616538194445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45988.616538194445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45988.616538194445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45988.616538194445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45988.616538194445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45988.616538194445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45988.616538194445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45988.616538194445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45988.616538194445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45988.616538194445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45988.616538194445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45988.616538194445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45988.616538194445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45988.616538194445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45988.616538194445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45988.616538194445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45988.616538194445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45988.616538194445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45988.616538194445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45988.616538194445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45988.616538194445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45988.616538194445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45988.616538194445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45988.616538194445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45988.616538194445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45988.616538194445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45988.616538194445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45988.616538194445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45988.616538194445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45988.616538194445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45988.616538194445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45988.616538194445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45988.616538194445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45988.616538194445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45988.616538194445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45988.616538194445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45988.616538194445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45988.616538194445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45988.616538194445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45988.616538194445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45988.616538194445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45988.616538194445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45988.616538194445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45988.616538194445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45988.616538194445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45988.616538194445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45988.616538194445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45988.616538194445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45988.616538194445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45988.616538194445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45988.616538194445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45988.616538194445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45988.616538194445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45988.616538194445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45988.616538194445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45988.616538194445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45988.616538194445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45988.616538194445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45988.616538194445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45988.616538194445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45988.616538194445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45988.616538194445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45988.616538194445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45988.616538194445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45988.616538194445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45988.616538194445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45988.616538194445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45988.616538194445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45988.616538194445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45988.616538194445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45988.616538194445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45988.616538194445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45988.616538194445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45988.616538194445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45988.616538194445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45988.616538194445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45988.616538194445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45988.616538194445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45988.616538194445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45988.616538194445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45988.616538194445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45988.616538194445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45988.616538194445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45988.616538194445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45988.616538194445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45988.616538194445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45988.616538194445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45988.616538194445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45988.616538194445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45988.616538194445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45988.616538194445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45988.616538194445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45988.616538194445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45988.616538194445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45988.616538194445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45988.616538194445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45988.616538194445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45988.616538194445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45988.616538194445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45988.616538194445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45988.616538194445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45988.616538194445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45988.616538194445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45988.616538194445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45988.616538194445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45988.616538194445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45988.616538194445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45988.616538194445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45988.616538194445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45988.616538194445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45988.616538194445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45988.616538194445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45988.616538194445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45988.616538194445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45988.616538194445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45988.616538194445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45988.616538194445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45988.616538194445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45988.616538194445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45988.616538194445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45988.616538194445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45988.616538194445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45988.616538194445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45988.616538194445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45988.616538194445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45988.616538194445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45988.616538194445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45988.616538194445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45988.616538194445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45988.616538194445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45988.616538194445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45988.616538194445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45988.616538194445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45988.616538194445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45988.616538194445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45988.616538194445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45988.616538194445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45988.616538194445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45988.616538194445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45988.616538194445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45988.616538194445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45988.616538194445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45988.616538194445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45988.616538194445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45988.616538194445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45988.616538194445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45988.616538194445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45988.616538194445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45988.616538194445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45988.616538194445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45988.616538194445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45988.616538194445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45988.616538194445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45988.616538194445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45988.616538194445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45988.616538194445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45988.616538194445</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96.784478009256418</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62.427660879628093</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39.955427083332324</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7.2432395833311602</v>
      </c>
      <c r="H5" s="119">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38366</v>
      </c>
      <c r="E6" s="106" t="s">
        <v>39021</v>
      </c>
      <c r="F6" s="38" t="s">
        <v>24</v>
      </c>
      <c r="G6" s="144" t="str">
        <f t="shared" ref="G6:G24" ca="1" si="2">IFERROR(NOW()-F6,"")</f>
        <v/>
      </c>
      <c r="H6" s="38">
        <v>45988.561064814814</v>
      </c>
      <c r="I6" s="37" t="str">
        <f>IFERROR(VLOOKUP(D6,DB!A:F,6,0),"")</f>
        <v>SCECO</v>
      </c>
      <c r="J6" s="37" t="str">
        <f>IFERROR(VLOOKUP(D6,DB!A:G,7,0),"")</f>
        <v>Haj Removal</v>
      </c>
      <c r="K6" s="37" t="s">
        <v>39124</v>
      </c>
      <c r="L6" s="37" t="str">
        <f>IFERROR(VLOOKUP(D6,DB!A:I,9,0),"")</f>
        <v>Latis</v>
      </c>
    </row>
    <row r="7" spans="1:13">
      <c r="A7" s="37" t="s">
        <v>39125</v>
      </c>
      <c r="B7" s="37" t="str">
        <f>IFERROR(VLOOKUP(D7,DB!A:K,11,0),"")</f>
        <v>R5</v>
      </c>
      <c r="C7" s="37">
        <v>6</v>
      </c>
      <c r="D7" s="37" t="s">
        <v>32925</v>
      </c>
      <c r="E7" s="37" t="s">
        <v>39100</v>
      </c>
      <c r="F7" s="38">
        <v>45988.58315972222</v>
      </c>
      <c r="G7" s="144">
        <f t="shared" ca="1" si="2"/>
        <v>3.337847222428536E-2</v>
      </c>
      <c r="H7" s="38">
        <v>45988.575520833336</v>
      </c>
      <c r="I7" s="37" t="str">
        <f>IFERROR(VLOOKUP(D7,DB!A:F,6,0),"")</f>
        <v>SCECO</v>
      </c>
      <c r="J7" s="37" t="str">
        <f>IFERROR(VLOOKUP(D7,DB!A:G,7,0),"")</f>
        <v>Dead</v>
      </c>
      <c r="K7" s="37" t="s">
        <v>39124</v>
      </c>
      <c r="L7" s="37" t="str">
        <f>IFERROR(VLOOKUP(D7,DB!A:I,9,0),"")</f>
        <v>Latis</v>
      </c>
    </row>
    <row r="8" spans="1:13">
      <c r="A8" s="37"/>
      <c r="B8" s="37" t="str">
        <f>IFERROR(VLOOKUP(D8,DB!A:K,11,0),"")</f>
        <v/>
      </c>
      <c r="C8" s="37"/>
      <c r="D8" s="37"/>
      <c r="E8" s="37"/>
      <c r="F8" s="38"/>
      <c r="G8" s="144">
        <f t="shared" ca="1" si="2"/>
        <v>45988.616538194445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45988.616538194445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45988.616538194445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45988.616538194445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45988.616538194445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45988.616538194445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45988.616538194445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45988.616538194445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45988.616538194445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45988.616538194445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45988.616538194445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45988.616538194445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45988.616538194445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45988.616538194445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45988.616538194445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45988.616538194445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45988.616538194445</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45988.616538194445</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45988.616538194445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45988.616538194445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45988.616538194445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45988.616538194445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45988.616538194445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45988.616538194445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45988.616538194445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45988.616538194445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45988.616538194445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45988.616538194445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45988.616538194445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45988.616538194445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45988.616538194445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45988.616538194445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45988.616538194445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45988.616538194445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45988.616538194445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45988.616538194445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45988.616538194445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45988.616538194445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45988.616538194445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45988.616538194445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45988.616538194445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45988.616538194445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45988.616538194445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45988.616538194445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45988.616538194445</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2025-11-27T11:48:21Z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