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282" documentId="13_ncr:1_{F6CB121F-512D-4AA6-A0C1-0FB36C537598}" xr6:coauthVersionLast="47" xr6:coauthVersionMax="47" xr10:uidLastSave="{51C6F4F0-74F3-4FA4-870A-CE1B370F0F82}"/>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B3" i="4"/>
  <c r="B4" i="4"/>
  <c r="B5" i="4"/>
  <c r="B6" i="4"/>
  <c r="B7" i="4"/>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<sst xmlns="http://schemas.openxmlformats.org/spreadsheetml/2006/main" count="180282" uniqueCount="39126">
  <si>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</si>
  <si>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</si>
  <si>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</si>
  <si>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</si>
  <si>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</si>
  <si>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</si>
  <si>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</si>
  <si>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</si>
  <si>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</si>
  <si>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</si>
  <si>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</si>
  <si>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</si>
  <si>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</si>
  <si>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</si>
  <si>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</si>
  <si>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</si>
  <si>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</si>
  <si>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</si>
  <si>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</si>
  <si>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</si>
  <si>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</si>
  <si>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</si>
  <si>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</si>
  <si>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</si>
  <si>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</si>
  <si>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</si>
  <si>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</si>
  <si>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</si>
  <si>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</si>
  <si>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</si>
  <si>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</si>
  <si>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</si>
  <si>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</si>
  <si>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</si>
  <si>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</si>
  <si>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</si>
  <si>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</si>
  <si>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</si>
  <si>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</si>
  <si>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</si>
  <si>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</si>
  <si>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</si>
  <si>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</si>
  <si>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</si>
  <si>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</si>
  <si>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</si>
  <si>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</si>
  <si>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</si>
  <si>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</si>
  <si>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</si>
  <si>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</si>
  <si>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</si>
  <si>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</si>
  <si>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</si>
  <si>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</si>
  <si>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</si>
  <si>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</si>
  <si>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</si>
  <si>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</si>
  <si>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</si>
  <si>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</si>
  <si>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</si>
  <si>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</si>
  <si>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</si>
  <si>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</si>
  <si>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</si>
  <si>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</si>
  <si>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</si>
  <si>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</si>
  <si>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</si>
  <si>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</si>
  <si>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</si>
  <si>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</si>
  <si>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</si>
  <si>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</si>
  <si>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</si>
  <si>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</si>
  <si>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</si>
  <si>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</si>
  <si>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</si>
  <si>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</si>
  <si>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</si>
  <si>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</si>
  <si>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</si>
  <si>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</si>
  <si>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</si>
  <si>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</si>
  <si>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</si>
  <si>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</si>
  <si>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</si>
  <si>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</si>
  <si>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</si>
  <si>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</si>
  <si>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</si>
  <si>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</si>
  <si>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</si>
  <si>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</si>
  <si>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</si>
  <si>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</si>
  <si>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</si>
  <si>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</si>
  <si>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</si>
  <si>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</si>
  <si>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</si>
  <si>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</si>
  <si>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</si>
  <si>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</si>
  <si>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</si>
  <si>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</si>
  <si>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</si>
  <si>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</si>
  <si>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</si>
  <si>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</si>
  <si>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</si>
  <si>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</si>
  <si>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</si>
  <si>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</si>
  <si>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</si>
  <si>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</si>
  <si>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</si>
  <si>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</si>
  <si>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</si>
  <si>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</si>
  <si>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</si>
  <si>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</si>
  <si>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</si>
  <si>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</si>
  <si>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</si>
  <si>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</si>
  <si>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</si>
  <si>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</si>
  <si>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</si>
  <si>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</si>
  <si>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</si>
  <si>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</si>
  <si>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</si>
  <si>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</si>
  <si>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</si>
  <si>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</si>
  <si>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</si>
  <si>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</si>
  <si>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</si>
  <si>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</si>
  <si>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</si>
  <si>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</si>
  <si>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</si>
  <si>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</si>
  <si>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</si>
  <si>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</si>
  <si>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</si>
  <si>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</si>
  <si>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</si>
  <si>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</si>
  <si>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</si>
  <si>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</si>
  <si>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</si>
  <si>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</si>
  <si>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</si>
  <si>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</si>
  <si>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</si>
  <si>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</si>
  <si>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</si>
  <si>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</si>
  <si>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</si>
  <si>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</si>
  <si>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</si>
  <si>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</si>
  <si>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</si>
  <si>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</si>
  <si>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</si>
  <si>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</si>
  <si>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</si>
  <si>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</si>
  <si>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</si>
  <si>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</si>
  <si>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</si>
  <si>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</si>
  <si>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</si>
  <si>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</si>
  <si>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</si>
  <si>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</si>
  <si>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</si>
  <si>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</si>
  <si>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</si>
  <si>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</si>
  <si>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</si>
  <si>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</si>
  <si>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</si>
  <si>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</si>
  <si>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</si>
  <si>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</si>
  <si>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</si>
  <si>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</si>
  <si>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</si>
  <si>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</si>
  <si>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</si>
  <si>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</si>
  <si>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</si>
  <si>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</si>
  <si>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</si>
  <si>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</si>
  <si>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</si>
  <si>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</si>
  <si>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</si>
  <si>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</si>
  <si>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</si>
  <si>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</si>
  <si>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</si>
  <si>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</si>
  <si>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</si>
  <si>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</si>
  <si>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</si>
  <si>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</si>
  <si>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</si>
  <si>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</si>
  <si>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</si>
  <si>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</si>
  <si>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</si>
  <si>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</si>
  <si>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</si>
  <si>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</si>
  <si>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</si>
  <si>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</si>
  <si>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</si>
  <si>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</si>
  <si>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</si>
  <si>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</si>
  <si>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</si>
  <si>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</si>
  <si>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</si>
  <si>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</si>
  <si>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</si>
  <si>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</si>
  <si>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</si>
  <si>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</si>
  <si>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</si>
  <si>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</si>
  <si>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</si>
  <si>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</si>
  <si>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</si>
  <si>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</si>
  <si>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</si>
  <si>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</si>
  <si>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</si>
  <si>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</si>
  <si>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</si>
  <si>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</si>
  <si>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</si>
  <si>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</si>
  <si>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</si>
  <si>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</si>
  <si>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</si>
  <si>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</si>
  <si>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</si>
  <si>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</si>
  <si>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</si>
  <si>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</si>
  <si>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</si>
  <si>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</si>
  <si>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</si>
  <si>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</si>
  <si>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</si>
  <si>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</si>
  <si>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</si>
  <si>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</si>
  <si>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</si>
  <si>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</si>
  <si>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</si>
  <si>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</si>
  <si>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</si>
  <si>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</si>
  <si>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</si>
  <si>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</si>
  <si>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</si>
  <si>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</si>
  <si>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</si>
  <si>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</si>
  <si>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</si>
  <si>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</si>
  <si>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</si>
  <si>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</si>
  <si>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</si>
  <si>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</si>
  <si>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</si>
  <si>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</si>
  <si>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</si>
  <si>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</si>
  <si>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</si>
  <si>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</si>
  <si>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</si>
  <si>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</si>
  <si>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</si>
  <si>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</si>
  <si>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</si>
  <si>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</si>
  <si>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</si>
  <si>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</si>
  <si>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</si>
  <si>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</si>
  <si>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</si>
  <si>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</si>
  <si>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</si>
  <si>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</si>
  <si>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</si>
  <si>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</si>
  <si>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</si>
  <si>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</si>
  <si>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</si>
  <si>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</si>
  <si>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</si>
  <si>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</si>
  <si>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</si>
  <si>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</si>
  <si>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</si>
  <si>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</si>
  <si>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</si>
  <si>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</si>
  <si>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</si>
  <si>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</si>
  <si>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</si>
  <si>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</si>
  <si>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</si>
  <si>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</si>
  <si>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</si>
  <si>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</si>
  <si>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</si>
  <si>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</si>
  <si>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</si>
  <si>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</si>
  <si>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</si>
  <si>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</si>
  <si>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</si>
  <si>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</si>
  <si>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</si>
  <si>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</si>
  <si>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</si>
  <si>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</si>
  <si>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</si>
  <si>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</si>
  <si>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</si>
  <si>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</si>
  <si>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</si>
  <si>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</si>
  <si>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</si>
  <si>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</si>
  <si>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</si>
  <si>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</si>
  <si>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</si>
  <si>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</si>
  <si>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</si>
  <si>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</si>
  <si>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</si>
  <si>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</si>
  <si>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</si>
  <si>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</si>
  <si>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</si>
  <si>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</si>
  <si>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</si>
  <si>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</si>
  <si>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</si>
  <si>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</si>
  <si>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</si>
  <si>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</si>
  <si>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</si>
  <si>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</si>
  <si>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</si>
  <si>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</si>
  <si>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</si>
  <si>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</si>
  <si>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</si>
  <si>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</si>
  <si>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</si>
  <si>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</si>
  <si>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</si>
  <si>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</si>
  <si>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</si>
  <si>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</si>
  <si>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</si>
  <si>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</si>
  <si>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</si>
  <si>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</si>
  <si>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</si>
  <si>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</si>
  <si>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</si>
  <si>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</si>
  <si>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</si>
  <si>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</si>
  <si>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</si>
  <si>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</si>
  <si>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</si>
  <si>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</si>
  <si>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</si>
  <si>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</si>
  <si>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</si>
  <si>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</si>
  <si>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</si>
  <si>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</si>
  <si>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</si>
  <si>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</si>
  <si>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</si>
  <si>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</si>
  <si>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</si>
  <si>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</si>
  <si>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</si>
  <si>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</si>
  <si>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</si>
  <si>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</si>
  <si>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</si>
  <si>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</si>
  <si>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</si>
  <si>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</si>
  <si>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</si>
  <si>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</si>
  <si>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</si>
  <si>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</si>
  <si>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</si>
  <si>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</si>
  <si>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</si>
  <si>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</si>
  <si>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</si>
  <si>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</si>
  <si>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</si>
  <si>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</si>
  <si>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</si>
  <si>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</si>
  <si>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</si>
  <si>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</si>
  <si>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</si>
  <si>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</si>
  <si>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</si>
  <si>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</si>
  <si>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</si>
  <si>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</si>
  <si>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</si>
  <si>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</si>
  <si>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</si>
  <si>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</si>
  <si>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</si>
  <si>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</si>
  <si>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</si>
  <si>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</si>
  <si>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</si>
  <si>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</si>
  <si>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</si>
  <si>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</si>
  <si>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</si>
  <si>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</si>
  <si>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</si>
  <si>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</si>
  <si>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</si>
  <si>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</si>
  <si>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</si>
  <si>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</si>
  <si>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</si>
  <si>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</si>
  <si>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</si>
  <si>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</si>
  <si>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</si>
  <si>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</si>
  <si>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</si>
  <si>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</si>
  <si>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</si>
  <si>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</si>
  <si>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</si>
  <si>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</si>
  <si>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</si>
  <si>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</si>
  <si>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</si>
  <si>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</si>
  <si>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</si>
  <si>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</si>
  <si>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</si>
  <si>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</si>
  <si>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</si>
  <si>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</si>
  <si>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</si>
  <si>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</si>
  <si>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</si>
  <si>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</si>
  <si>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</si>
  <si>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</si>
  <si>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</si>
  <si>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</si>
  <si>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</si>
  <si>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</si>
  <si>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</si>
  <si>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</si>
  <si>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</si>
  <si>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</si>
  <si>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</si>
  <si>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</si>
  <si>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</si>
  <si>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</si>
  <si>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</si>
  <si>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</si>
  <si>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</si>
  <si>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</si>
  <si>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</si>
  <si>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</si>
  <si>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</si>
  <si>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</si>
  <si>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</si>
  <si>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</si>
  <si>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</si>
  <si>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</si>
  <si>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</si>
  <si>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</si>
  <si>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</si>
  <si>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</si>
  <si>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</si>
  <si>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</si>
  <si>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</si>
  <si>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</si>
  <si>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</si>
  <si>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</si>
  <si>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</si>
  <si>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</si>
  <si>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</si>
  <si>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</si>
  <si>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</si>
  <si>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</si>
  <si>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</si>
  <si>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</si>
  <si>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</si>
  <si>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</si>
  <si>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</si>
  <si>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</si>
  <si>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</si>
  <si>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</si>
  <si>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</si>
  <si>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</si>
  <si>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</si>
  <si>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</si>
  <si>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</si>
  <si>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</si>
  <si>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</si>
  <si>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</si>
  <si>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</si>
  <si>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</si>
  <si>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</si>
  <si>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</si>
  <si>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</si>
  <si>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</si>
  <si>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</si>
  <si>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</si>
  <si>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</si>
  <si>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</si>
  <si>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</si>
  <si>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</si>
  <si>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</si>
  <si>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</si>
  <si>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</si>
  <si>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</si>
  <si>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</si>
  <si>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</si>
  <si>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</si>
  <si>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</si>
  <si>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</si>
  <si>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</si>
  <si>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</si>
  <si>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</si>
  <si>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</si>
  <si>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</si>
  <si>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</si>
  <si>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</si>
  <si>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</si>
  <si>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</si>
  <si>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</si>
  <si>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</si>
  <si>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</si>
  <si>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</si>
  <si>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</si>
  <si>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</si>
  <si>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</si>
  <si>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</si>
  <si>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</si>
  <si>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</si>
  <si>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</si>
  <si>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</si>
  <si>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</si>
  <si>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</si>
  <si>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</si>
  <si>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</si>
  <si>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</si>
  <si>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</si>
  <si>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</si>
  <si>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</si>
  <si>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</si>
  <si>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</si>
  <si>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</si>
  <si>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</si>
  <si>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</si>
  <si>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</si>
  <si>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</si>
  <si>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</si>
  <si>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</si>
  <si>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</si>
  <si>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</si>
  <si>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</si>
  <si>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</si>
  <si>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</si>
  <si>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</si>
  <si>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</si>
  <si>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</si>
  <si>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</si>
  <si>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</si>
  <si>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</si>
  <si>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</si>
  <si>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</si>
  <si>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</si>
  <si>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</si>
  <si>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</si>
  <si>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</si>
  <si>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</si>
  <si>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</si>
  <si>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</si>
  <si>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</si>
  <si>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</si>
  <si>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</si>
  <si>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</si>
  <si>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</si>
  <si>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</si>
  <si>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</si>
  <si>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</si>
  <si>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</si>
  <si>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</si>
  <si>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</si>
  <si>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</si>
  <si>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</si>
  <si>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</si>
  <si>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</si>
  <si>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</si>
  <si>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</si>
  <si>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</si>
  <si>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</si>
  <si>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</si>
  <si>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</si>
  <si>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</si>
  <si>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</si>
  <si>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</si>
  <si>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</si>
  <si>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</si>
  <si>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</si>
  <si>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</si>
  <si>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</si>
  <si>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</si>
  <si>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</si>
  <si>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</si>
  <si>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</si>
  <si>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</si>
  <si>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</si>
  <si>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</si>
  <si>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</si>
  <si>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</si>
  <si>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</si>
  <si>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</si>
  <si>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</si>
  <si>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</si>
  <si>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</si>
  <si>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</si>
  <si>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</si>
  <si>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</si>
  <si>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</si>
  <si>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</si>
  <si>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</si>
  <si>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</si>
  <si>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</si>
  <si>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</si>
  <si>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</si>
  <si>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</si>
  <si>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</si>
  <si>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</si>
  <si>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</si>
  <si>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</si>
  <si>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</si>
  <si>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</si>
  <si>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</si>
  <si>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</si>
  <si>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</si>
  <si>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</si>
  <si>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</si>
  <si>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</si>
  <si>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</si>
  <si>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</si>
  <si>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</si>
  <si>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</si>
  <si>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</si>
  <si>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</si>
  <si>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</si>
  <si>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</si>
  <si>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</si>
  <si>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</si>
  <si>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</si>
  <si>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</si>
  <si>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</si>
  <si>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</si>
  <si>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</si>
  <si>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</si>
  <si>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</si>
  <si>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</si>
  <si>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</si>
  <si>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</si>
  <si>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</si>
  <si>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</si>
  <si>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</si>
  <si>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</si>
  <si>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</si>
  <si>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</si>
  <si>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</si>
  <si>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</si>
  <si>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</si>
  <si>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</si>
  <si>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</si>
  <si>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</si>
  <si>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</si>
  <si>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</si>
  <si>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</si>
  <si>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</si>
  <si>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</si>
  <si>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</si>
  <si>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</si>
  <si>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</si>
  <si>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</si>
  <si>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</si>
  <si>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</si>
  <si>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</si>
  <si>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</si>
  <si>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</si>
  <si>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</si>
  <si>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</si>
  <si>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</si>
  <si>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</si>
  <si>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</si>
  <si>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</si>
  <si>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</si>
  <si>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</si>
  <si>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</si>
  <si>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</si>
  <si>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</si>
  <si>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</si>
  <si>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</si>
  <si>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</si>
  <si>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</si>
  <si>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</si>
  <si>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</si>
  <si>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</si>
  <si>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</si>
  <si>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</si>
  <si>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</si>
  <si>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</si>
  <si>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</si>
  <si>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</si>
  <si>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</si>
  <si>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</si>
  <si>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</si>
  <si>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</si>
  <si>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</si>
  <si>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</si>
  <si>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</si>
  <si>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</si>
  <si>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</si>
  <si>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</si>
  <si>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</si>
  <si>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</si>
  <si>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</si>
  <si>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</si>
  <si>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</si>
  <si>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</si>
  <si>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</si>
  <si>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</si>
  <si>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</si>
  <si>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</si>
  <si>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</si>
  <si>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</si>
  <si>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</si>
  <si>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</si>
  <si>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</si>
  <si>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</si>
  <si>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</si>
  <si>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</si>
  <si>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</si>
  <si>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</si>
  <si>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</si>
  <si>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</si>
  <si>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</si>
  <si>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</si>
  <si>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</si>
  <si>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</si>
  <si>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</si>
  <si>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</si>
  <si>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</si>
  <si>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</si>
  <si>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</si>
  <si>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</si>
  <si>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</si>
  <si>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</si>
  <si>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</si>
  <si>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</si>
  <si>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</si>
  <si>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</si>
  <si>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</si>
  <si>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</si>
  <si>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</si>
  <si>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</si>
  <si>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</si>
  <si>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</si>
  <si>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</si>
  <si>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</si>
  <si>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</si>
  <si>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</si>
  <si>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</si>
  <si>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</si>
  <si>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</si>
  <si>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</si>
  <si>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</si>
  <si>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</si>
  <si>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</si>
  <si>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</si>
  <si>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</si>
  <si>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</si>
  <si>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</si>
  <si>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</si>
  <si>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</si>
  <si>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</si>
  <si>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</si>
  <si>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</si>
  <si>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</si>
  <si>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</si>
  <si>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</si>
  <si>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</si>
  <si>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</si>
  <si>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</si>
  <si>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</si>
  <si>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</si>
  <si>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</si>
  <si>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</si>
  <si>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</si>
  <si>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</si>
  <si>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</si>
  <si>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</si>
  <si>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</si>
  <si>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</si>
  <si>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</si>
  <si>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</si>
  <si>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</si>
  <si>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</si>
  <si>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</si>
  <si>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</si>
  <si>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</si>
  <si>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</si>
  <si>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</si>
  <si>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</si>
  <si>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</si>
  <si>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</si>
  <si>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</si>
  <si>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</si>
  <si>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</si>
  <si>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</si>
  <si>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</si>
  <si>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</si>
  <si>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</si>
  <si>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</si>
  <si>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</si>
  <si>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</si>
  <si>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</si>
  <si>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</si>
  <si>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</si>
  <si>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</si>
  <si>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</si>
  <si>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</si>
  <si>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</si>
  <si>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</si>
  <si>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</si>
  <si>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</si>
  <si>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</si>
  <si>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</si>
  <si>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</si>
  <si>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</si>
  <si>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</si>
  <si>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</si>
  <si>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</si>
  <si>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</si>
  <si>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</si>
  <si>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</si>
  <si>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</si>
  <si>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</si>
  <si>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</si>
  <si>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</si>
  <si>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</si>
  <si>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</si>
  <si>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</si>
  <si>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</si>
  <si>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</si>
  <si>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</si>
  <si>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</si>
  <si>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</si>
  <si>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</si>
  <si>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</si>
  <si>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</si>
  <si>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</si>
  <si>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</si>
  <si>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</si>
  <si>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</si>
  <si>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</si>
  <si>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</si>
  <si>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</si>
  <si>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</si>
  <si>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</si>
  <si>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</si>
  <si>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</si>
  <si>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</si>
  <si>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</si>
  <si>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</si>
  <si>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</si>
  <si>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</si>
  <si>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</si>
  <si>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</si>
  <si>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</si>
  <si>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</si>
  <si>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</si>
  <si>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</si>
  <si>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</si>
  <si>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</si>
  <si>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</si>
  <si>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</si>
  <si>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</si>
  <si>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</si>
  <si>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</si>
  <si>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</si>
  <si>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</si>
  <si>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</si>
  <si>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</si>
  <si>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</si>
  <si>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</si>
  <si>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</si>
  <si>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</si>
  <si>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</si>
  <si>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</si>
  <si>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</si>
  <si>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</si>
  <si>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</si>
  <si>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</si>
  <si>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</si>
  <si>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</si>
  <si>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</si>
  <si>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</si>
  <si>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</si>
  <si>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</si>
  <si>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</si>
  <si>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</si>
  <si>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</si>
  <si>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</si>
  <si>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</si>
  <si>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</si>
  <si>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</si>
  <si>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</si>
  <si>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</si>
  <si>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</si>
  <si>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</si>
  <si>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</si>
  <si>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</si>
  <si>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</si>
  <si>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</si>
  <si>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</si>
  <si>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</si>
  <si>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</si>
  <si>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</si>
  <si>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</si>
  <si>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</si>
  <si>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</si>
  <si>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</si>
  <si>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</si>
  <si>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</si>
  <si>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</si>
  <si>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</si>
  <si>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</si>
  <si>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</si>
  <si>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</si>
  <si>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</si>
  <si>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</si>
  <si>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</si>
  <si>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</si>
  <si>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</si>
  <si>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</si>
  <si>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</si>
  <si>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</si>
  <si>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</si>
  <si>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</si>
  <si>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</si>
  <si>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</si>
  <si>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</si>
  <si>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</si>
  <si>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</si>
  <si>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</si>
  <si>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</si>
  <si>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</si>
  <si>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</si>
  <si>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</si>
  <si>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</si>
  <si>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</si>
  <si>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</si>
  <si>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</si>
  <si>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</si>
  <si>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</si>
  <si>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</si>
  <si>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</si>
  <si>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</si>
  <si>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</si>
  <si>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</si>
  <si>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</si>
  <si>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</si>
  <si>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</si>
  <si>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</si>
  <si>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</si>
  <si>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</si>
  <si>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</si>
  <si>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</si>
  <si>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</si>
  <si>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</si>
  <si>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</si>
  <si>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</si>
  <si>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</si>
  <si>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</si>
  <si>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</si>
  <si>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</si>
  <si>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</si>
  <si>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</si>
  <si>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</si>
  <si>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</si>
  <si>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</si>
  <si>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</si>
  <si>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</si>
  <si>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</si>
  <si>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</si>
  <si>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</si>
  <si>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</si>
  <si>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</si>
  <si>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</si>
  <si>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</si>
  <si>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</si>
  <si>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</si>
  <si>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</si>
  <si>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</si>
  <si>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</si>
  <si>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</si>
  <si>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</si>
  <si>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</si>
  <si>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</si>
  <si>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</si>
  <si>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</si>
  <si>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</si>
  <si>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</si>
  <si>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</si>
  <si>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</si>
  <si>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</si>
  <si>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</si>
  <si>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</si>
  <si>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</si>
  <si>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</si>
  <si>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</si>
  <si>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</si>
  <si>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</si>
  <si>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</si>
  <si>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</si>
  <si>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</si>
  <si>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</si>
  <si>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</si>
  <si>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</si>
  <si>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</si>
  <si>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</si>
  <si>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</si>
  <si>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</si>
  <si>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</si>
  <si>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</si>
  <si>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</si>
  <si>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</si>
  <si>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</si>
  <si>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</si>
  <si>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</si>
  <si>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</si>
  <si>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</si>
  <si>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</si>
  <si>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</si>
  <si>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</si>
  <si>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</si>
  <si>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</si>
  <si>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</si>
  <si>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</si>
  <si>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</si>
  <si>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</si>
  <si>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</si>
  <si>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</si>
  <si>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</si>
  <si>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</si>
  <si>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</si>
  <si>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</si>
  <si>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</si>
  <si>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</si>
  <si>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</si>
  <si>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</si>
  <si>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</si>
  <si>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</si>
  <si>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</si>
  <si>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</si>
  <si>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</si>
  <si>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</si>
  <si>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</si>
  <si>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</si>
  <si>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</si>
  <si>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</si>
  <si>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</si>
  <si>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</si>
  <si>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</si>
  <si>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</si>
  <si>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</si>
  <si>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</si>
  <si>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</si>
  <si>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</si>
  <si>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</si>
  <si>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</si>
  <si>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</si>
  <si>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</si>
  <si>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</si>
  <si>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</si>
  <si>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</si>
  <si>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</si>
  <si>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</si>
  <si>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</si>
  <si>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</si>
  <si>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</si>
  <si>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</si>
  <si>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</si>
  <si>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</si>
  <si>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</si>
  <si>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</si>
  <si>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</si>
  <si>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</si>
  <si>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</si>
  <si>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</si>
  <si>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</si>
  <si>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</si>
  <si>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</si>
  <si>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</si>
  <si>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</si>
  <si>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</si>
  <si>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</si>
  <si>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</si>
  <si>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</si>
  <si>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</si>
  <si>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</si>
  <si>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</si>
  <si>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</si>
  <si>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</si>
  <si>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</si>
  <si>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</si>
  <si>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</si>
  <si>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</si>
  <si>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</si>
  <si>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</si>
  <si>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</si>
  <si>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</si>
  <si>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</si>
  <si>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</si>
  <si>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</si>
  <si>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</si>
  <si>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</si>
  <si>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</si>
  <si>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</si>
  <si>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</si>
  <si>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</si>
  <si>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</si>
  <si>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</si>
  <si>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</si>
  <si>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</si>
  <si>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</si>
  <si>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</si>
  <si>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</si>
  <si>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</si>
  <si>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</si>
  <si>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</si>
  <si>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</si>
  <si>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</si>
  <si>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</si>
  <si>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</si>
  <si>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</si>
  <si>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</si>
  <si>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</si>
  <si>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</si>
  <si>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</si>
  <si>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</si>
  <si>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</si>
  <si>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</si>
  <si>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</si>
  <si>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</si>
  <si>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</si>
  <si>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</si>
  <si>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</si>
  <si>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</si>
  <si>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</si>
  <si>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</si>
  <si>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</si>
  <si>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</si>
  <si>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</si>
  <si>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</si>
  <si>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</si>
  <si>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</si>
  <si>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</si>
  <si>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</si>
  <si>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</si>
  <si>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</si>
  <si>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</si>
  <si>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</si>
  <si>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</si>
  <si>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</si>
  <si>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</si>
  <si>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</si>
  <si>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</si>
  <si>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</si>
  <si>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</si>
  <si>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</si>
  <si>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</si>
  <si>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</si>
  <si>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</si>
  <si>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</si>
  <si>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</si>
  <si>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</si>
  <si>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</si>
  <si>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</si>
  <si>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</si>
  <si>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</si>
  <si>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</si>
  <si>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</si>
  <si>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</si>
  <si>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</si>
  <si>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</si>
  <si>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</si>
  <si>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</si>
  <si>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</si>
  <si>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</si>
  <si>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</si>
  <si>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</si>
  <si>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</si>
  <si>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</si>
  <si>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</si>
  <si>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</si>
  <si>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</si>
  <si>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</si>
  <si>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</si>
  <si>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</si>
  <si>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</si>
  <si>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</si>
  <si>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</si>
  <si>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</si>
  <si>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</si>
  <si>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</si>
  <si>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</si>
  <si>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</si>
  <si>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</si>
  <si>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</si>
  <si>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</si>
  <si>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</si>
  <si>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</si>
  <si>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</si>
  <si>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</si>
  <si>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</si>
  <si>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</si>
  <si>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</si>
  <si>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</si>
  <si>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</si>
  <si>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</si>
  <si>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</si>
  <si>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</si>
  <si>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</si>
  <si>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</si>
  <si>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</si>
  <si>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</si>
  <si>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</si>
  <si>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</si>
  <si>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</si>
  <si>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</si>
  <si>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</si>
  <si>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</si>
  <si>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</si>
  <si>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</si>
  <si>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</si>
  <si>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</si>
  <si>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</si>
  <si>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</si>
  <si>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</si>
  <si>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</si>
  <si>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</si>
  <si>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</si>
  <si>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</si>
  <si>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</si>
  <si>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</si>
  <si>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</si>
  <si>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</si>
  <si>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</si>
  <si>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</si>
  <si>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</si>
  <si>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</si>
  <si>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</si>
  <si>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</si>
  <si>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</si>
  <si>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</si>
  <si>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</si>
  <si>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</si>
  <si>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</si>
  <si>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</si>
  <si>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</si>
  <si>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</si>
  <si>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</si>
  <si>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</si>
  <si>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</si>
  <si>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</si>
  <si>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</si>
  <si>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</si>
  <si>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</si>
  <si>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</si>
  <si>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</si>
  <si>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</si>
  <si>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</si>
  <si>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</si>
  <si>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</si>
  <si>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</si>
  <si>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</si>
  <si>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</si>
  <si>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</si>
  <si>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</si>
  <si>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</si>
  <si>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</si>
  <si>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</si>
  <si>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</si>
  <si>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</si>
  <si>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</si>
  <si>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</si>
  <si>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</si>
  <si>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</si>
  <si>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</si>
  <si>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</si>
  <si>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</si>
  <si>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</si>
  <si>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</si>
  <si>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</si>
  <si>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</si>
  <si>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</si>
  <si>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</si>
  <si>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</si>
  <si>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</si>
  <si>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</si>
  <si>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</si>
  <si>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</si>
  <si>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</si>
  <si>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</si>
  <si>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</si>
  <si>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</si>
  <si>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</si>
  <si>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</si>
  <si>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</si>
  <si>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</si>
  <si>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</si>
  <si>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</si>
  <si>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</si>
  <si>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</si>
  <si>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</si>
  <si>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</si>
  <si>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</si>
  <si>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</si>
  <si>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</si>
  <si>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</si>
  <si>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</si>
  <si>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</si>
  <si>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</si>
  <si>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</si>
  <si>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</si>
  <si>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</si>
  <si>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</si>
  <si>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</si>
  <si>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</si>
  <si>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</si>
  <si>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</si>
  <si>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</si>
  <si>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</si>
  <si>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</si>
  <si>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</si>
  <si>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</si>
  <si>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</si>
  <si>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</si>
  <si>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</si>
  <si>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</si>
  <si>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</si>
  <si>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</si>
  <si>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</si>
  <si>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</si>
  <si>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</si>
  <si>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</si>
  <si>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</si>
  <si>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</si>
  <si>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</si>
  <si>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</si>
  <si>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</si>
  <si>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</si>
  <si>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</si>
  <si>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</si>
  <si>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</si>
  <si>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</si>
  <si>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</si>
  <si>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</si>
  <si>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</si>
  <si>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</si>
  <si>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</si>
  <si>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</si>
  <si>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</si>
  <si>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</si>
  <si>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</si>
  <si>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</si>
  <si>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</si>
  <si>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</si>
  <si>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</si>
  <si>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</si>
  <si>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</si>
  <si>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</si>
  <si>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</si>
  <si>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</si>
  <si>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</si>
  <si>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</si>
  <si>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</si>
  <si>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</si>
  <si>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</si>
  <si>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</si>
  <si>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</si>
  <si>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</si>
  <si>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</si>
  <si>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</si>
  <si>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</si>
  <si>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</si>
  <si>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</si>
  <si>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</si>
  <si>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</si>
  <si>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</si>
  <si>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</si>
  <si>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</si>
  <si>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</si>
  <si>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</si>
  <si>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</si>
  <si>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</si>
  <si>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</si>
  <si>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</si>
  <si>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</si>
  <si>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</si>
  <si>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</si>
  <si>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</si>
  <si>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</si>
  <si>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</si>
  <si>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</si>
  <si>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</si>
  <si>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</si>
  <si>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</si>
  <si>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</si>
  <si>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</si>
  <si>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</si>
  <si>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</si>
  <si>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</si>
  <si>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</si>
  <si>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</si>
  <si>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</si>
  <si>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</si>
  <si>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</si>
  <si>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</si>
  <si>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</si>
  <si>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</si>
  <si>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</si>
  <si>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</si>
  <si>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</si>
  <si>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</si>
  <si>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</si>
  <si>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</si>
  <si>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</si>
  <si>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</si>
  <si>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</si>
  <si>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</si>
  <si>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</si>
  <si>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</si>
  <si>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</si>
  <si>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</si>
  <si>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</si>
  <si>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</si>
  <si>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</si>
  <si>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</si>
  <si>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</si>
  <si>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</si>
  <si>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</si>
  <si>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</si>
  <si>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</si>
  <si>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</si>
  <si>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</si>
  <si>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</si>
  <si>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</si>
  <si>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</si>
  <si>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</si>
  <si>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</si>
  <si>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</si>
  <si>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</si>
  <si>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</si>
  <si>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</si>
  <si>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</si>
  <si>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</si>
  <si>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</si>
  <si>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</si>
  <si>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</si>
  <si>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</si>
  <si>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</si>
  <si>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</si>
  <si>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</si>
  <si>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</si>
  <si>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</si>
  <si>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</si>
  <si>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</si>
  <si>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</si>
  <si>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</si>
  <si>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</si>
  <si>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</si>
  <si>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</si>
  <si>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</si>
  <si>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</si>
  <si>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</si>
  <si>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</si>
  <si>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</si>
  <si>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</si>
  <si>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</si>
  <si>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</si>
  <si>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</si>
  <si>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</si>
  <si>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</si>
  <si>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</si>
  <si>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</si>
  <si>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</si>
  <si>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</si>
  <si>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</si>
  <si>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</si>
  <si>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</si>
  <si>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</si>
  <si>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</si>
  <si>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</si>
  <si>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</si>
  <si>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</si>
  <si>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</si>
  <si>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</si>
  <si>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</si>
  <si>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</si>
  <si>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</si>
  <si>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</si>
  <si>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</si>
  <si>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</si>
  <si>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</si>
  <si>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</si>
  <si>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</si>
  <si>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</si>
  <si>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</si>
  <si>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</si>
  <si>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</si>
  <si>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</si>
  <si>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</si>
  <si>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</si>
  <si>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</si>
  <si>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</si>
  <si>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</si>
  <si>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</si>
  <si>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</si>
  <si>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</si>
  <si>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</si>
  <si>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</si>
  <si>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</si>
  <si>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</si>
  <si>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</si>
  <si>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</si>
  <si>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</si>
  <si>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</si>
  <si>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</si>
  <si>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</si>
  <si>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</si>
  <si>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</si>
  <si>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</si>
  <si>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</si>
  <si>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</si>
  <si>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</si>
  <si>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</si>
  <si>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</si>
  <si>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</si>
  <si>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</si>
  <si>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</si>
  <si>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</si>
  <si>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</si>
  <si>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</si>
  <si>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</si>
  <si>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</si>
  <si>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</si>
  <si>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</si>
  <si>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</si>
  <si>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</si>
  <si>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</si>
  <si>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</si>
  <si>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</si>
  <si>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</si>
  <si>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</si>
  <si>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</si>
  <si>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</si>
  <si>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</si>
  <si>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</si>
  <si>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</si>
  <si>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</si>
  <si>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</si>
  <si>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</si>
  <si>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</si>
  <si>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</si>
  <si>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</si>
  <si>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</si>
  <si>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</si>
  <si>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</si>
  <si>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</si>
  <si>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</si>
  <si>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</si>
  <si>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</si>
  <si>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</si>
  <si>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</si>
  <si>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</si>
  <si>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</si>
  <si>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</si>
  <si>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</si>
  <si>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</si>
  <si>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</si>
  <si>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</si>
  <si>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</si>
  <si>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</si>
  <si>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</si>
  <si>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</si>
  <si>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</si>
  <si>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</si>
  <si>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</si>
  <si>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</si>
  <si>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</si>
  <si>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</si>
  <si>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</si>
  <si>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</si>
  <si>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</si>
  <si>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</si>
  <si>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</si>
  <si>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</si>
  <si>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</si>
  <si>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</si>
  <si>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</si>
  <si>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</si>
  <si>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</si>
  <si>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</si>
  <si>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</si>
  <si>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</si>
  <si>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</si>
  <si>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</si>
  <si>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</si>
  <si>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</si>
  <si>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</si>
  <si>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</si>
  <si>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</si>
  <si>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</si>
  <si>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</si>
  <si>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</si>
  <si>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</si>
  <si>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</si>
  <si>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</si>
  <si>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</si>
  <si>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</si>
  <si>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</si>
  <si>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</si>
  <si>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</si>
  <si>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</si>
  <si>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</si>
  <si>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</si>
  <si>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</si>
  <si>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</si>
  <si>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</si>
  <si>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</si>
  <si>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</si>
  <si>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</si>
  <si>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</si>
  <si>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</si>
  <si>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</si>
  <si>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</si>
  <si>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</si>
  <si>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</si>
  <si>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</si>
  <si>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</si>
  <si>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</si>
  <si>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</si>
  <si>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</si>
  <si>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</si>
  <si>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</si>
  <si>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</si>
  <si>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</si>
  <si>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</si>
  <si>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</si>
  <si>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</si>
  <si>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</si>
  <si>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</si>
  <si>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</si>
  <si>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</si>
  <si>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</si>
  <si>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</si>
  <si>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</si>
  <si>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</si>
  <si>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</si>
  <si>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</si>
  <si>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</si>
  <si>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</si>
  <si>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</si>
  <si>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</si>
  <si>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</si>
  <si>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</si>
  <si>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</si>
  <si>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</si>
  <si>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</si>
  <si>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</si>
  <si>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</si>
  <si>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</si>
  <si>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</si>
  <si>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</si>
  <si>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</si>
  <si>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</si>
  <si>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</si>
  <si>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</si>
  <si>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</si>
  <si>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</si>
  <si>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</si>
  <si>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</si>
  <si>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</si>
  <si>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</si>
  <si>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</si>
  <si>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</si>
  <si>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</si>
  <si>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</si>
  <si>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</si>
  <si>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</si>
  <si>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</si>
  <si>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</si>
  <si>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</si>
  <si>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</si>
  <si>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</si>
  <si>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</si>
  <si>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</si>
  <si>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</si>
  <si>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</si>
  <si>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</si>
  <si>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</si>
  <si>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</si>
  <si>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</si>
  <si>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</si>
  <si>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</si>
  <si>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</si>
  <si>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</si>
  <si>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</si>
  <si>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</si>
  <si>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</si>
  <si>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</si>
  <si>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</si>
  <si>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</si>
  <si>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</si>
  <si>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</si>
  <si>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</si>
  <si>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</si>
  <si>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</si>
  <si>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</si>
  <si>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</si>
  <si>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</si>
  <si>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</si>
  <si>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</si>
  <si>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</si>
  <si>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</si>
  <si>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</si>
  <si>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</si>
  <si>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</si>
  <si>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</si>
  <si>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</si>
  <si>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</si>
  <si>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</si>
  <si>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</si>
  <si>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</si>
  <si>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</si>
  <si>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</si>
  <si>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</si>
  <si>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</si>
  <si>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</si>
  <si>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</si>
  <si>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</si>
  <si>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</si>
  <si>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</si>
  <si>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</si>
  <si>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</si>
  <si>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</si>
  <si>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</si>
  <si>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</si>
  <si>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</si>
  <si>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</si>
  <si>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</si>
  <si>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</si>
  <si>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</si>
  <si>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</si>
  <si>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</si>
  <si>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</si>
  <si>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</si>
  <si>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</si>
  <si>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</si>
  <si>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</si>
  <si>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</si>
  <si>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</si>
  <si>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</si>
  <si>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</si>
  <si>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</si>
  <si>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</si>
  <si>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</si>
  <si>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</si>
  <si>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</si>
  <si>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</si>
  <si>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</si>
  <si>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</si>
  <si>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</si>
  <si>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</si>
  <si>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</si>
  <si>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</si>
  <si>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</si>
  <si>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</si>
  <si>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</si>
  <si>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</si>
  <si>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</si>
  <si>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</si>
  <si>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</si>
  <si>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</si>
  <si>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</si>
  <si>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</si>
  <si>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</si>
  <si>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</si>
  <si>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</si>
  <si>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</si>
  <si>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</si>
  <si>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</si>
  <si>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</si>
  <si>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</si>
  <si>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</si>
  <si>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</si>
  <si>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</si>
  <si>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</si>
  <si>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</si>
  <si>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</si>
  <si>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</si>
  <si>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</si>
  <si>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</si>
  <si>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</si>
  <si>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</si>
  <si>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</si>
  <si>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</si>
  <si>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</si>
  <si>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</si>
  <si>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</si>
  <si>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</si>
  <si>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</si>
  <si>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</si>
  <si>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</si>
  <si>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</si>
  <si>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</si>
  <si>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</si>
  <si>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</si>
  <si>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</si>
  <si>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</si>
  <si>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</si>
  <si>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</si>
  <si>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</si>
  <si>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</si>
  <si>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</si>
  <si>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</si>
  <si>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</si>
  <si>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</si>
  <si>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</si>
  <si>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</si>
  <si>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</si>
  <si>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</si>
  <si>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</si>
  <si>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</si>
  <si>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</si>
  <si>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</si>
  <si>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</si>
  <si>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</si>
  <si>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</si>
  <si>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</si>
  <si>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</si>
  <si>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</si>
  <si>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</si>
  <si>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</si>
  <si>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</si>
  <si>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</si>
  <si>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</si>
  <si>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</si>
  <si>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</si>
  <si>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</si>
  <si>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</si>
  <si>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</si>
  <si>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</si>
  <si>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</si>
  <si>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</si>
  <si>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</si>
  <si>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</si>
  <si>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</si>
  <si>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</si>
  <si>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</si>
  <si>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</si>
  <si>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</si>
  <si>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</si>
  <si>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</si>
  <si>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</si>
  <si>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</si>
  <si>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</si>
  <si>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</si>
  <si>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</si>
  <si>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</si>
  <si>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</si>
  <si>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</si>
  <si>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</si>
  <si>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</si>
  <si>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</si>
  <si>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</si>
  <si>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</si>
  <si>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</si>
  <si>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</si>
  <si>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</si>
  <si>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</si>
  <si>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</si>
  <si>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</si>
  <si>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</si>
  <si>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</si>
  <si>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</si>
  <si>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</si>
  <si>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</si>
  <si>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</si>
  <si>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</si>
  <si>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</si>
  <si>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</si>
  <si>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</si>
  <si>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</si>
  <si>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</si>
  <si>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</si>
  <si>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</si>
  <si>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</si>
  <si>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</si>
  <si>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</si>
  <si>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</si>
  <si>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</si>
  <si>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</si>
  <si>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</si>
  <si>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</si>
  <si>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</si>
  <si>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</si>
  <si>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</si>
  <si>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</si>
  <si>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</si>
  <si>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</si>
  <si>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</si>
  <si>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</si>
  <si>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</si>
  <si>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</si>
  <si>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</si>
  <si>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</si>
  <si>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</si>
  <si>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</si>
  <si>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</si>
  <si>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</si>
  <si>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</si>
  <si>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</si>
  <si>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</si>
  <si>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</si>
  <si>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</si>
  <si>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</si>
  <si>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</si>
  <si>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</si>
  <si>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</si>
  <si>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</si>
  <si>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</si>
  <si>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</si>
  <si>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</si>
  <si>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</si>
  <si>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</si>
  <si>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</si>
  <si>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</si>
  <si>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</si>
  <si>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</si>
  <si>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</si>
  <si>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</si>
  <si>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</si>
  <si>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</si>
  <si>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</si>
  <si>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</si>
  <si>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</si>
  <si>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</si>
  <si>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</si>
  <si>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</si>
  <si>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</si>
  <si>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</si>
  <si>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</si>
  <si>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</si>
  <si>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</si>
  <si>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</si>
  <si>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</si>
  <si>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</si>
  <si>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</si>
  <si>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</si>
  <si>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</si>
  <si>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</si>
  <si>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</si>
  <si>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</si>
  <si>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</si>
  <si>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</si>
  <si>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</si>
  <si>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</si>
  <si>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</si>
  <si>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</si>
  <si>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</si>
  <si>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</si>
  <si>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</si>
  <si>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</si>
  <si>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</si>
  <si>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</si>
  <si>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</si>
  <si>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</si>
  <si>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</si>
  <si>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</si>
  <si>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</si>
  <si>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</si>
  <si>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</si>
  <si>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</si>
  <si>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</si>
  <si>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</si>
  <si>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</si>
  <si>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</si>
  <si>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</si>
  <si>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</si>
  <si>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</si>
  <si>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</si>
  <si>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</si>
  <si>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</si>
  <si>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</si>
  <si>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</si>
  <si>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</si>
  <si>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</si>
  <si>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</si>
  <si>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</si>
  <si>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</si>
  <si>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</si>
  <si>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</si>
  <si>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</si>
  <si>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</si>
  <si>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</si>
  <si>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</si>
  <si>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</si>
  <si>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</si>
  <si>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</si>
  <si>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</si>
  <si>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</si>
  <si>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</si>
  <si>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</si>
  <si>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</si>
  <si>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</si>
  <si>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</si>
  <si>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</si>
  <si>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</si>
  <si>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</si>
  <si>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</si>
  <si>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</si>
  <si>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</si>
  <si>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</si>
  <si>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</si>
  <si>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</si>
  <si>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</si>
  <si>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</si>
  <si>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</si>
  <si>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</si>
  <si>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</si>
  <si>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</si>
  <si>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</si>
  <si>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</si>
  <si>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</si>
  <si>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</si>
  <si>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</si>
  <si>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</si>
  <si>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</si>
  <si>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</si>
  <si>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</si>
  <si>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</si>
  <si>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</si>
  <si>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</si>
  <si>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</si>
  <si>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</si>
  <si>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</si>
  <si>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</si>
  <si>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</si>
  <si>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</si>
  <si>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</si>
  <si>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</si>
  <si>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</si>
  <si>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</si>
  <si>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</si>
  <si>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</si>
  <si>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</si>
  <si>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</si>
  <si>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</si>
  <si>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</si>
  <si>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</si>
  <si>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</si>
  <si>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</si>
  <si>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</si>
  <si>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</si>
  <si>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</si>
  <si>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</si>
  <si>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</si>
  <si>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</si>
  <si>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</si>
  <si>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</si>
  <si>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</si>
  <si>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</si>
  <si>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</si>
  <si>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</si>
  <si>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</si>
  <si>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</si>
  <si>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</si>
  <si>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</si>
  <si>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</si>
  <si>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</si>
  <si>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</si>
  <si>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</si>
  <si>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</si>
  <si>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</si>
  <si>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</si>
  <si>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</si>
  <si>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</si>
  <si>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</si>
  <si>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</si>
  <si>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</si>
  <si>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</si>
  <si>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</si>
  <si>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</si>
  <si>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</si>
  <si>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</si>
  <si>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</si>
  <si>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</si>
  <si>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</si>
  <si>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</si>
  <si>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</si>
  <si>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</si>
  <si>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</si>
  <si>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</si>
  <si>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</si>
  <si>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</si>
  <si>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</si>
  <si>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</si>
  <si>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</si>
  <si>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</si>
  <si>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</si>
  <si>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</si>
  <si>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</si>
  <si>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</si>
  <si>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</si>
  <si>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</si>
  <si>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</si>
  <si>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</si>
  <si>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</si>
  <si>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</si>
  <si>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</si>
  <si>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</si>
  <si>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</si>
  <si>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</si>
  <si>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</si>
  <si>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</si>
  <si>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</si>
  <si>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</si>
  <si>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</si>
  <si>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</si>
  <si>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</si>
  <si>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</si>
  <si>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</si>
  <si>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</si>
  <si>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</si>
  <si>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</si>
  <si>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</si>
  <si>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</si>
  <si>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</si>
  <si>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</si>
  <si>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</si>
  <si>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</si>
  <si>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</si>
  <si>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</si>
  <si>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</si>
  <si>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</si>
  <si>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</si>
  <si>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</si>
  <si>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</si>
  <si>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</si>
  <si>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</si>
  <si>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</si>
  <si>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</si>
  <si>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</si>
  <si>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</si>
  <si>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</si>
  <si>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</si>
  <si>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</si>
  <si>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</si>
  <si>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</si>
  <si>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</si>
  <si>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</si>
  <si>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</si>
  <si>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</si>
  <si>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</si>
  <si>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</si>
  <si>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</si>
  <si>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</si>
  <si>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</si>
  <si>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</si>
  <si>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</si>
  <si>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</si>
  <si>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</si>
  <si>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</si>
  <si>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</si>
  <si>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</si>
  <si>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</si>
  <si>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</si>
  <si>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</si>
  <si>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</si>
  <si>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</si>
  <si>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</si>
  <si>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</si>
  <si>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</si>
  <si>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</si>
  <si>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</si>
  <si>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</si>
  <si>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</si>
  <si>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</si>
  <si>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</si>
  <si>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</si>
  <si>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</si>
  <si>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</si>
  <si>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</si>
  <si>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</si>
  <si>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</si>
  <si>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</si>
  <si>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</si>
  <si>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</si>
  <si>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</si>
  <si>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</si>
  <si>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</si>
  <si>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</si>
  <si>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</si>
  <si>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</si>
  <si>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</si>
  <si>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</si>
  <si>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</si>
  <si>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</si>
  <si>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</si>
  <si>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</si>
  <si>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</si>
  <si>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</si>
  <si>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</si>
  <si>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</si>
  <si>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</si>
  <si>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</si>
  <si>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</si>
  <si>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</si>
  <si>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</si>
  <si>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</si>
  <si>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</si>
  <si>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</si>
  <si>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</si>
  <si>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</si>
  <si>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</si>
  <si>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</si>
  <si>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</si>
  <si>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</si>
  <si>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</si>
  <si>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</si>
  <si>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</si>
  <si>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</si>
  <si>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</si>
  <si>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</si>
  <si>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</si>
  <si>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</si>
  <si>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</si>
  <si>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</si>
  <si>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</si>
  <si>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</si>
  <si>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</si>
  <si>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</si>
  <si>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</si>
  <si>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</si>
  <si>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</si>
  <si>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</si>
  <si>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</si>
  <si>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</si>
  <si>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</si>
  <si>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</si>
  <si>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</si>
  <si>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</si>
  <si>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</si>
  <si>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</si>
  <si>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</si>
  <si>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</si>
  <si>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</si>
  <si>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</si>
  <si>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</si>
  <si>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</si>
  <si>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</si>
  <si>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</si>
  <si>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</si>
  <si>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</si>
  <si>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</si>
  <si>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</si>
  <si>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</si>
  <si>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</si>
  <si>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</si>
  <si>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</si>
  <si>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</si>
  <si>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</si>
  <si>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</si>
  <si>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</si>
  <si>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</si>
  <si>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</si>
  <si>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</si>
  <si>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</si>
  <si>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</si>
  <si>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</si>
  <si>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</si>
  <si>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</si>
  <si>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</si>
  <si>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</si>
  <si>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</si>
  <si>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</si>
  <si>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</si>
  <si>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</si>
  <si>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</si>
  <si>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</si>
  <si>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</si>
  <si>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</si>
  <si>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</si>
  <si>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</si>
  <si>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</si>
  <si>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</si>
  <si>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</si>
  <si>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</si>
  <si>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</si>
  <si>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</si>
  <si>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</si>
  <si>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</si>
  <si>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</si>
  <si>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</si>
  <si>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</si>
  <si>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</si>
  <si>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</si>
  <si>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</si>
  <si>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</si>
  <si>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</si>
  <si>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</si>
  <si>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</si>
  <si>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</si>
  <si>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</si>
  <si>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</si>
  <si>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</si>
  <si>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</si>
  <si>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</si>
  <si>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</si>
  <si>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</si>
  <si>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</si>
  <si>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</si>
  <si>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</si>
  <si>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</si>
  <si>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</si>
  <si>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</si>
  <si>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</si>
  <si>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</si>
  <si>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</si>
  <si>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</si>
  <si>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</si>
  <si>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</si>
  <si>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</si>
  <si>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</si>
  <si>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</si>
  <si>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</si>
  <si>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</si>
  <si>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</si>
  <si>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</si>
  <si>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</si>
  <si>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</si>
  <si>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</si>
  <si>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</si>
  <si>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</si>
  <si>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</si>
  <si>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</si>
  <si>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</si>
  <si>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</si>
  <si>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</si>
  <si>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</si>
  <si>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</si>
  <si>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</si>
  <si>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</si>
  <si>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</si>
  <si>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</si>
  <si>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</si>
  <si>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</si>
  <si>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</si>
  <si>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</si>
  <si>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</si>
  <si>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</si>
  <si>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</si>
  <si>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</si>
  <si>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</si>
  <si>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</si>
  <si>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</si>
  <si>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</si>
  <si>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</si>
  <si>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</si>
  <si>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</si>
  <si>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</si>
  <si>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</si>
  <si>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</si>
  <si>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</si>
  <si>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</si>
  <si>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</si>
  <si>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</si>
  <si>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</si>
  <si>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</si>
  <si>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</si>
  <si>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</si>
  <si>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</si>
  <si>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</si>
  <si>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</si>
  <si>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</si>
  <si>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</si>
  <si>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</si>
  <si>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</si>
  <si>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</si>
  <si>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</si>
  <si>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</si>
  <si>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</si>
  <si>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</si>
  <si>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</si>
  <si>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</si>
  <si>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</si>
  <si>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</si>
  <si>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</si>
  <si>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</si>
  <si>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</si>
  <si>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</si>
  <si>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</si>
  <si>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</si>
  <si>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</si>
  <si>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</si>
  <si>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</si>
  <si>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</si>
  <si>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</si>
  <si>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</si>
  <si>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</si>
  <si>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</si>
  <si>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</si>
  <si>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</si>
  <si>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</si>
  <si>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</si>
  <si>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</si>
  <si>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</si>
  <si>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</si>
  <si>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</si>
  <si>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</si>
  <si>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</si>
  <si>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</si>
  <si>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</si>
  <si>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</si>
  <si>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</si>
  <si>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</si>
  <si>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</si>
  <si>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</si>
  <si>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</si>
  <si>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</si>
  <si>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</si>
  <si>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</si>
  <si>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</si>
  <si>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</si>
  <si>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</si>
  <si>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</si>
  <si>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</si>
  <si>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</si>
  <si>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</si>
  <si>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</si>
  <si>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</si>
  <si>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</si>
  <si>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</si>
  <si>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</si>
  <si>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</si>
  <si>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</si>
  <si>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</si>
  <si>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</si>
  <si>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</si>
  <si>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</si>
  <si>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</si>
  <si>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</si>
  <si>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</si>
  <si>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</si>
  <si>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</si>
  <si>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</si>
  <si>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</si>
  <si>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</si>
  <si>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</si>
  <si>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</si>
  <si>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</si>
  <si>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</si>
  <si>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</si>
  <si>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</si>
  <si>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</si>
  <si>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</si>
  <si>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</si>
  <si>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</si>
  <si>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</si>
  <si>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</si>
  <si>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</si>
  <si>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</si>
  <si>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</si>
  <si>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</si>
  <si>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</si>
  <si>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</si>
  <si>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</si>
  <si>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</si>
  <si>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</si>
  <si>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</si>
  <si>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</si>
  <si>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</si>
  <si>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</si>
  <si>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</si>
  <si>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</si>
  <si>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</si>
  <si>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</si>
  <si>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</si>
  <si>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</si>
  <si>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</si>
  <si>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</si>
  <si>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</si>
  <si>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</si>
  <si>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</si>
  <si>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</si>
  <si>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</si>
  <si>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</si>
  <si>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</si>
  <si>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</si>
  <si>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</si>
  <si>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</si>
  <si>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</si>
  <si>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</si>
  <si>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</si>
  <si>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</si>
  <si>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</si>
  <si>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</si>
  <si>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</si>
  <si>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</si>
  <si>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</si>
  <si>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</si>
  <si>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</si>
  <si>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</si>
  <si>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</si>
  <si>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</si>
  <si>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</si>
  <si>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</si>
  <si>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</si>
  <si>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</si>
  <si>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</si>
  <si>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</si>
  <si>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</si>
  <si>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</si>
  <si>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</si>
  <si>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</si>
  <si>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</si>
  <si>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</si>
  <si>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</si>
  <si>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</si>
  <si>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</si>
  <si>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</si>
  <si>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</si>
  <si>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</si>
  <si>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</si>
  <si>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</si>
  <si>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</si>
  <si>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</si>
  <si>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</si>
  <si>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</si>
  <si>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</si>
  <si>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</si>
  <si>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</si>
  <si>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</si>
  <si>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</si>
  <si>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</si>
  <si>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</si>
  <si>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</si>
  <si>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</si>
  <si>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</si>
  <si>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</si>
  <si>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</si>
  <si>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</si>
  <si>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</si>
  <si>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</si>
  <si>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</si>
  <si>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</si>
  <si>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</si>
  <si>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</si>
  <si>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</si>
  <si>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</si>
  <si>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</si>
  <si>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</si>
  <si>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</si>
  <si>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</si>
  <si>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</si>
  <si>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</si>
  <si>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</si>
  <si>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</si>
  <si>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</si>
  <si>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</si>
  <si>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</si>
  <si>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</si>
  <si>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</si>
  <si>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</si>
  <si>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</si>
  <si>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</si>
  <si>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</si>
  <si>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</si>
  <si>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</si>
  <si>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</si>
  <si>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</si>
  <si>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</si>
  <si>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</si>
  <si>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</si>
  <si>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</si>
  <si>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</si>
  <si>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</si>
  <si>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</si>
  <si>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</si>
  <si>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</si>
  <si>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</si>
  <si>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</si>
  <si>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</si>
  <si>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</si>
  <si>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</si>
  <si>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</si>
  <si>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</si>
  <si>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</si>
  <si>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</si>
  <si>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</si>
  <si>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</si>
  <si>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</si>
  <si>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</si>
  <si>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</si>
  <si>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</si>
  <si>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</si>
  <si>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</si>
  <si>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</si>
  <si>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</si>
  <si>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</si>
  <si>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</si>
  <si>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</si>
  <si>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</si>
  <si>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</si>
  <si>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</si>
  <si>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</si>
  <si>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</si>
  <si>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</si>
  <si>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</si>
  <si>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</si>
  <si>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</si>
  <si>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</si>
  <si>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</si>
  <si>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</si>
  <si>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</si>
  <si>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</si>
  <si>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</si>
  <si>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</si>
  <si>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</si>
  <si>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</si>
  <si>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</si>
  <si>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</si>
  <si>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</si>
  <si>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</si>
  <si>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</si>
  <si>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</si>
  <si>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</si>
  <si>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</si>
  <si>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</si>
  <si>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</si>
  <si>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</si>
  <si>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</si>
  <si>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</si>
  <si>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</si>
  <si>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</si>
  <si>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</si>
  <si>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</si>
  <si>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</si>
  <si>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</si>
  <si>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</si>
  <si>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</si>
  <si>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</si>
  <si>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</si>
  <si>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</si>
  <si>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</si>
  <si>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</si>
  <si>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</si>
  <si>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</si>
  <si>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</si>
  <si>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</si>
  <si>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</si>
  <si>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</si>
  <si>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</si>
  <si>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</si>
  <si>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</si>
  <si>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</si>
  <si>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</si>
  <si>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</si>
  <si>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</si>
  <si>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</si>
  <si>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</si>
  <si>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</si>
  <si>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</si>
  <si>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</si>
  <si>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</si>
  <si>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</si>
  <si>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</si>
  <si>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</si>
  <si>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</si>
  <si>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</si>
  <si>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</si>
  <si>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</si>
  <si>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</si>
  <si>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</si>
  <si>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</si>
  <si>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</si>
  <si>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</si>
  <si>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</si>
  <si>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</si>
  <si>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</si>
  <si>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</si>
  <si>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</si>
  <si>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</si>
  <si>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</si>
  <si>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</si>
  <si>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</si>
  <si>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</si>
  <si>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</si>
  <si>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</si>
  <si>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</si>
  <si>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</si>
  <si>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</si>
  <si>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</si>
  <si>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</si>
  <si>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</si>
  <si>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</si>
  <si>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</si>
  <si>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</si>
  <si>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</si>
  <si>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</si>
  <si>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</si>
  <si>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</si>
  <si>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</si>
  <si>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</si>
  <si>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</si>
  <si>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</si>
  <si>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</si>
  <si>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</si>
  <si>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</si>
  <si>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</si>
  <si>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</si>
  <si>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</si>
  <si>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</si>
  <si>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</si>
  <si>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</si>
  <si>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</si>
  <si>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</si>
  <si>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</si>
  <si>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</si>
  <si>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</si>
  <si>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</si>
  <si>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</si>
  <si>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</si>
  <si>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</si>
  <si>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</si>
  <si>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</si>
  <si>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</si>
  <si>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</si>
  <si>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</si>
  <si>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</si>
  <si>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</si>
  <si>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</si>
  <si>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</si>
  <si>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</si>
  <si>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</si>
  <si>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</si>
  <si>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</si>
  <si>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</si>
  <si>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</si>
  <si>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</si>
  <si>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</si>
  <si>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</si>
  <si>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</si>
  <si>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</si>
  <si>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</si>
  <si>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</si>
  <si>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</si>
  <si>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</si>
  <si>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</si>
  <si>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</si>
  <si>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</si>
  <si>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</si>
  <si>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</si>
  <si>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</si>
  <si>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</si>
  <si>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</si>
  <si>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</si>
  <si>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</si>
  <si>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</si>
  <si>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</si>
  <si>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</si>
  <si>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</si>
  <si>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</si>
  <si>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</si>
  <si>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</si>
  <si>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</si>
  <si>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</si>
  <si>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</si>
  <si>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</si>
  <si>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</si>
  <si>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</si>
  <si>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</si>
  <si>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</si>
  <si>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</si>
  <si>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</si>
  <si>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</si>
  <si>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</si>
  <si>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</si>
  <si>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</si>
  <si>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</si>
  <si>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</si>
  <si>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</si>
  <si>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</si>
  <si>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</si>
  <si>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</si>
  <si>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</si>
  <si>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</si>
  <si>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</si>
  <si>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</si>
  <si>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</si>
  <si>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</si>
  <si>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</si>
  <si>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</si>
  <si>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</si>
  <si>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</si>
  <si>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</si>
  <si>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</si>
  <si>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</si>
  <si>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</si>
  <si>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</si>
  <si>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</si>
  <si>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</si>
  <si>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</si>
  <si>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</si>
  <si>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</si>
  <si>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</si>
  <si>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</si>
  <si>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</si>
  <si>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</si>
  <si>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</si>
  <si>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</si>
  <si>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</si>
  <si>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</si>
  <si>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</si>
  <si>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</si>
  <si>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</si>
  <si>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</si>
  <si>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</si>
  <si>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</si>
  <si>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</si>
  <si>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</si>
  <si>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</si>
  <si>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</si>
  <si>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</si>
  <si>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</si>
  <si>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</si>
  <si>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</si>
  <si>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</si>
  <si>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</si>
  <si>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</si>
  <si>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</si>
  <si>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</si>
  <si>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</si>
  <si>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</si>
  <si>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</si>
  <si>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</si>
  <si>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</si>
  <si>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</si>
  <si>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</si>
  <si>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</si>
  <si>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</si>
  <si>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</si>
  <si>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</si>
  <si>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</si>
  <si>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</si>
  <si>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</si>
  <si>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</si>
  <si>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</si>
  <si>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</si>
  <si>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</si>
  <si>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</si>
  <si>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</si>
  <si>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</si>
  <si>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</si>
  <si>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</si>
  <si>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</si>
  <si>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</si>
  <si>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</si>
  <si>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</si>
  <si>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</si>
  <si>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</si>
  <si>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</si>
  <si>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</si>
  <si>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</si>
  <si>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</si>
  <si>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</si>
  <si>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</si>
  <si>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</si>
  <si>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</si>
  <si>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</si>
  <si>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</si>
  <si>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</si>
  <si>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</si>
  <si>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</si>
  <si>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</si>
  <si>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</si>
  <si>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</si>
  <si>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</si>
  <si>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</si>
  <si>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</si>
  <si>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</si>
  <si>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</si>
  <si>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</si>
  <si>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</si>
  <si>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</si>
  <si>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</si>
  <si>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</si>
  <si>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</si>
  <si>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</si>
  <si>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</si>
  <si>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</si>
  <si>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</si>
  <si>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</si>
  <si>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</si>
  <si>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</si>
  <si>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</si>
  <si>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</si>
  <si>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</si>
  <si>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</si>
  <si>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</si>
  <si>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</si>
  <si>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</si>
  <si>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</si>
  <si>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</si>
  <si>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</si>
  <si>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</si>
  <si>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</si>
  <si>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</si>
  <si>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</si>
  <si>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</si>
  <si>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</si>
  <si>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</si>
  <si>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</si>
  <si>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</si>
  <si>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</si>
  <si>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</si>
  <si>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</si>
  <si>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</si>
  <si>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</si>
  <si>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</si>
  <si>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</si>
  <si>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</si>
  <si>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</si>
  <si>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</si>
  <si>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</si>
  <si>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</si>
  <si>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</si>
  <si>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</si>
  <si>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</si>
  <si>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</si>
  <si>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</si>
  <si>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</si>
  <si>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</si>
  <si>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</si>
  <si>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</si>
  <si>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</si>
  <si>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</si>
  <si>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</si>
  <si>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</si>
  <si>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</si>
  <si>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</si>
  <si>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</si>
  <si>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</si>
  <si>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</si>
  <si>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</si>
  <si>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</si>
  <si>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</si>
  <si>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</si>
  <si>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</si>
  <si>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</si>
  <si>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</si>
  <si>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</si>
  <si>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</si>
  <si>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</si>
  <si>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</si>
  <si>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</si>
  <si>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</si>
  <si>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</si>
  <si>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</si>
  <si>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</si>
  <si>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</si>
  <si>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</si>
  <si>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</si>
  <si>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</si>
  <si>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</si>
  <si>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</si>
  <si>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</si>
  <si>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</si>
  <si>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</si>
  <si>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</si>
  <si>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</si>
  <si>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</si>
  <si>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</si>
  <si>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</si>
  <si>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</si>
  <si>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</si>
  <si>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</si>
  <si>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</si>
  <si>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</si>
  <si>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</si>
  <si>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</si>
  <si>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</si>
  <si>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</si>
  <si>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</si>
  <si>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</si>
  <si>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</si>
  <si>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</si>
  <si>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</si>
  <si>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</si>
  <si>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</si>
  <si>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</si>
  <si>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</si>
  <si>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</si>
  <si>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</si>
  <si>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</si>
  <si>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</si>
  <si>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</si>
  <si>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</si>
  <si>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</si>
  <si>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</si>
  <si>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</si>
  <si>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</si>
  <si>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</si>
  <si>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</si>
  <si>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</si>
  <si>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</si>
  <si>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</si>
  <si>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</si>
  <si>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</si>
  <si>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</si>
  <si>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</si>
  <si>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</si>
  <si>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</si>
  <si>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</si>
  <si>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</si>
  <si>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</si>
  <si>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</si>
  <si>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</si>
  <si>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</si>
  <si>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</si>
  <si>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</si>
  <si>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</si>
  <si>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</si>
  <si>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</si>
  <si>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</si>
  <si>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</si>
  <si>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</si>
  <si>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</si>
  <si>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</si>
  <si>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</si>
  <si>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</si>
  <si>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</si>
  <si>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</si>
  <si>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</si>
  <si>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</si>
  <si>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</si>
  <si>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</si>
  <si>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</si>
  <si>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</si>
  <si>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</si>
  <si>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</si>
  <si>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</si>
  <si>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</si>
  <si>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</si>
  <si>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</si>
  <si>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</si>
  <si>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</si>
  <si>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</si>
  <si>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</si>
  <si>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</si>
  <si>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</si>
  <si>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</si>
  <si>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</si>
  <si>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</si>
  <si>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</si>
  <si>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</si>
  <si>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</si>
  <si>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</si>
  <si>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</si>
  <si>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</si>
  <si>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</si>
  <si>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</si>
  <si>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</si>
  <si>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</si>
  <si>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</si>
  <si>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</si>
  <si>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</si>
  <si>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</si>
  <si>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</si>
  <si>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</si>
  <si>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</si>
  <si>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</si>
  <si>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</si>
  <si>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</si>
  <si>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</si>
  <si>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</si>
  <si>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</si>
  <si>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</si>
  <si>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</si>
  <si>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</si>
  <si>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</si>
  <si>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</si>
  <si>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</si>
  <si>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</si>
  <si>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</si>
  <si>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</si>
  <si>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</si>
  <si>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</si>
  <si>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</si>
  <si>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</si>
  <si>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</si>
  <si>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</si>
  <si>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</si>
  <si>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</si>
  <si>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</si>
  <si>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</si>
  <si>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</si>
  <si>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</si>
  <si>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</si>
  <si>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</si>
  <si>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</si>
  <si>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</si>
  <si>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</si>
  <si>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</si>
  <si>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</si>
  <si>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</si>
  <si>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</si>
  <si>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</si>
  <si>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</si>
  <si>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</si>
  <si>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</si>
  <si>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</si>
  <si>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</si>
  <si>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</si>
  <si>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</si>
  <si>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</si>
  <si>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</si>
  <si>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</si>
  <si>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</si>
  <si>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</si>
  <si>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</si>
  <si>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</si>
  <si>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</si>
  <si>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</si>
  <si>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</si>
  <si>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</si>
  <si>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</si>
  <si>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</si>
  <si>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</si>
  <si>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</si>
  <si>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</si>
  <si>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</si>
  <si>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</si>
  <si>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</si>
  <si>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</si>
  <si>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</si>
  <si>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</si>
  <si>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</si>
  <si>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</si>
  <si>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</si>
  <si>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</si>
  <si>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</si>
  <si>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</si>
  <si>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</si>
  <si>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</si>
  <si>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</si>
  <si>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</si>
  <si>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</si>
  <si>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</si>
  <si>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</si>
  <si>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</si>
  <si>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</si>
  <si>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</si>
  <si>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</si>
  <si>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</si>
  <si>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</si>
  <si>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</si>
  <si>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</si>
  <si>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</si>
  <si>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</si>
  <si>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</si>
  <si>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</si>
  <si>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</si>
  <si>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</si>
  <si>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</si>
  <si>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</si>
  <si>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</si>
  <si>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</si>
  <si>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</si>
  <si>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</si>
  <si>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</si>
  <si>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</si>
  <si>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</si>
  <si>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</si>
  <si>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</si>
  <si>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</si>
  <si>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</si>
  <si>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</si>
  <si>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</si>
  <si>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</si>
  <si>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</si>
  <si>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</si>
  <si>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</si>
  <si>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</si>
  <si>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</si>
  <si>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</si>
  <si>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</si>
  <si>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</si>
  <si>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</si>
  <si>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</si>
  <si>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</si>
  <si>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</si>
  <si>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</si>
  <si>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</si>
  <si>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</si>
  <si>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</si>
  <si>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</si>
  <si>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</si>
  <si>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</si>
  <si>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</si>
  <si>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</si>
  <si>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</si>
  <si>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</si>
  <si>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</si>
  <si>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</si>
  <si>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</si>
  <si>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</si>
  <si>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</si>
  <si>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</si>
  <si>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</si>
  <si>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</si>
  <si>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</si>
  <si>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</si>
  <si>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</si>
  <si>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</si>
  <si>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</si>
  <si>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</si>
  <si>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</si>
  <si>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</si>
  <si>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</si>
  <si>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</si>
  <si>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</si>
  <si>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</si>
  <si>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</si>
  <si>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</si>
  <si>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</si>
  <si>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</si>
  <si>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</si>
  <si>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</si>
  <si>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</si>
  <si>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</si>
  <si>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</si>
  <si>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</si>
  <si>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</si>
  <si>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</si>
  <si>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</si>
  <si>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</si>
  <si>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</si>
  <si>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</si>
  <si>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</si>
  <si>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</si>
  <si>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</si>
  <si>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</si>
  <si>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</si>
  <si>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</si>
  <si>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</si>
  <si>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</si>
  <si>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</si>
  <si>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</si>
  <si>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</si>
  <si>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</si>
  <si>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</si>
  <si>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</si>
  <si>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</si>
  <si>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</si>
  <si>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</si>
  <si>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</si>
  <si>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</si>
  <si>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</si>
  <si>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</si>
  <si>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</si>
  <si>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</si>
  <si>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</si>
  <si>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</si>
  <si>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</si>
  <si>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</si>
  <si>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</si>
  <si>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</si>
  <si>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</si>
  <si>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</si>
  <si>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</si>
  <si>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</si>
  <si>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</si>
  <si>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</si>
  <si>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</si>
  <si>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</si>
  <si>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</si>
  <si>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</si>
  <si>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</si>
  <si>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</si>
  <si>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</si>
  <si>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</si>
  <si>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</si>
  <si>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</si>
  <si>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</si>
  <si>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</si>
  <si>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</si>
  <si>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</si>
  <si>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</si>
  <si>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</si>
  <si>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</si>
  <si>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</si>
  <si>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</si>
  <si>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</si>
  <si>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</si>
  <si>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</si>
  <si>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</si>
  <si>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</si>
  <si>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</si>
  <si>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</si>
  <si>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</si>
  <si>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</si>
  <si>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</si>
  <si>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</si>
  <si>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</si>
  <si>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</si>
  <si>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</si>
  <si>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</si>
  <si>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</si>
  <si>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</si>
  <si>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</si>
  <si>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</si>
  <si>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</si>
  <si>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</si>
  <si>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</si>
  <si>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</si>
  <si>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</si>
  <si>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</si>
  <si>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</si>
  <si>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</si>
  <si>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</si>
  <si>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</si>
  <si>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</si>
  <si>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</si>
  <si>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</si>
  <si>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</si>
  <si>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</si>
  <si>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</si>
  <si>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</si>
  <si>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</si>
  <si>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</si>
  <si>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</si>
  <si>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</si>
  <si>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</si>
  <si>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</si>
  <si>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</si>
  <si>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</si>
  <si>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</si>
  <si>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</si>
  <si>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</si>
  <si>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</si>
  <si>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</si>
  <si>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</si>
  <si>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</si>
  <si>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</si>
  <si>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</si>
  <si>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</si>
  <si>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</si>
  <si>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</si>
  <si>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</si>
  <si>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</si>
  <si>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</si>
  <si>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</si>
  <si>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</si>
  <si>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</si>
  <si>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</si>
  <si>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</si>
  <si>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</si>
  <si>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</si>
  <si>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</si>
  <si>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</si>
  <si>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</si>
  <si>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</si>
  <si>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</si>
  <si>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</si>
  <si>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</si>
  <si>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</si>
  <si>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</si>
  <si>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</si>
  <si>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</si>
  <si>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</si>
  <si>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</si>
  <si>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</si>
  <si>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</si>
  <si>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</si>
  <si>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</si>
  <si>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</si>
  <si>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</si>
  <si>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</si>
  <si>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</si>
  <si>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</si>
  <si>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</si>
  <si>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</si>
  <si>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</si>
  <si>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</si>
  <si>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</si>
  <si>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</si>
  <si>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</si>
  <si>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</si>
  <si>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</si>
  <si>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</si>
  <si>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</si>
  <si>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</si>
  <si>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</si>
  <si>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</si>
  <si>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</si>
  <si>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</si>
  <si>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</si>
  <si>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</si>
  <si>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</si>
  <si>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</si>
  <si>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</si>
  <si>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</si>
  <si>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</si>
  <si>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</si>
  <si>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</si>
  <si>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</si>
  <si>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</si>
  <si>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</si>
  <si>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</si>
  <si>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</si>
  <si>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</si>
  <si>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</si>
  <si>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</si>
  <si>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</si>
  <si>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</si>
  <si>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</si>
  <si>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</si>
  <si>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</si>
  <si>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</si>
  <si>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</si>
  <si>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</si>
  <si>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</si>
  <si>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</si>
  <si>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</si>
  <si>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</si>
  <si>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</si>
  <si>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</si>
  <si>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</si>
  <si>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</si>
  <si>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</si>
  <si>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</si>
  <si>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</si>
  <si>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</si>
  <si>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</si>
  <si>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</si>
  <si>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</si>
  <si>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</si>
  <si>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</si>
  <si>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</si>
  <si>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</si>
  <si>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</si>
  <si>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</si>
  <si>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</si>
  <si>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</si>
  <si>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</si>
  <si>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</si>
  <si>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</si>
  <si>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</si>
  <si>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</si>
  <si>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</si>
  <si>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</si>
  <si>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</si>
  <si>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</si>
  <si>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</si>
  <si>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</si>
  <si>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</si>
  <si>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</si>
  <si>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</si>
  <si>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</si>
  <si>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</si>
  <si>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</si>
  <si>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</si>
  <si>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</si>
  <si>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</si>
  <si>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</si>
  <si>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</si>
  <si>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</si>
  <si>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</si>
  <si>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</si>
  <si>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</si>
  <si>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</si>
  <si>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</si>
  <si>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</si>
  <si>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</si>
  <si>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</si>
  <si>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</si>
  <si>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</si>
  <si>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</si>
  <si>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</si>
  <si>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</si>
  <si>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</si>
  <si>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</si>
  <si>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</si>
  <si>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</si>
  <si>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</si>
  <si>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</si>
  <si>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</si>
  <si>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</si>
  <si>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</si>
  <si>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</si>
  <si>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</si>
  <si>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</si>
  <si>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</si>
  <si>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</si>
  <si>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</si>
  <si>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</si>
  <si>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</si>
  <si>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</si>
  <si>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</si>
  <si>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</si>
  <si>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</si>
  <si>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</si>
  <si>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</si>
  <si>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</si>
  <si>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</si>
  <si>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</si>
  <si>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</si>
  <si>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</si>
  <si>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</si>
  <si>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</si>
  <si>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</si>
  <si>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</si>
  <si>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</si>
  <si>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</si>
  <si>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</si>
  <si>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</si>
  <si>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</si>
  <si>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</si>
  <si>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</si>
  <si>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</si>
  <si>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</si>
  <si>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</si>
  <si>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</si>
  <si>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</si>
  <si>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</si>
  <si>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</si>
  <si>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</si>
  <si>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</si>
  <si>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</si>
  <si>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</si>
  <si>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</si>
  <si>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</si>
  <si>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</si>
  <si>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</si>
  <si>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</si>
  <si>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</si>
  <si>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</si>
  <si>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</si>
  <si>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</si>
  <si>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</si>
  <si>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</si>
  <si>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</si>
  <si>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</si>
  <si>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</si>
  <si>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</si>
  <si>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</si>
  <si>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</si>
  <si>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</si>
  <si>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</si>
  <si>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</si>
  <si>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</si>
  <si>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</si>
  <si>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</si>
  <si>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</si>
  <si>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</si>
  <si>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</si>
  <si>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</si>
  <si>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</si>
  <si>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</si>
  <si>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</si>
  <si>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</si>
  <si>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</si>
  <si>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</si>
  <si>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</si>
  <si>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</si>
  <si>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</si>
  <si>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</si>
  <si>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</si>
  <si>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</si>
  <si>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</si>
  <si>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</si>
  <si>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</si>
  <si>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</si>
  <si>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</si>
  <si>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</si>
  <si>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</si>
  <si>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</si>
  <si>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</si>
  <si>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</si>
  <si>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</si>
  <si>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</si>
  <si>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</si>
  <si>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</si>
  <si>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</si>
  <si>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</si>
  <si>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</si>
  <si>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</si>
  <si>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</si>
  <si>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</si>
  <si>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</si>
  <si>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</si>
  <si>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</si>
  <si>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</si>
  <si>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</si>
  <si>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</si>
  <si>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</si>
  <si>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</si>
  <si>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</si>
  <si>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</si>
  <si>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</si>
  <si>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</si>
  <si>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</si>
  <si>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</si>
  <si>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</si>
  <si>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</si>
  <si>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</si>
  <si>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</si>
  <si>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</si>
  <si>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</si>
  <si>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</si>
  <si>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</si>
  <si>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</si>
  <si>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</si>
  <si>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</si>
  <si>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</si>
  <si>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</si>
  <si>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</si>
  <si>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</si>
  <si>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</si>
  <si>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</si>
  <si>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</si>
  <si>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</si>
  <si>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</si>
  <si>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</si>
  <si>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</si>
  <si>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</si>
  <si>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</si>
  <si>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</si>
  <si>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</si>
  <si>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</si>
  <si>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</si>
  <si>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</si>
  <si>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</si>
  <si>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</si>
  <si>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</si>
  <si>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</si>
  <si>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</si>
  <si>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</si>
  <si>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</si>
  <si>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</si>
  <si>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</si>
  <si>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</si>
  <si>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</si>
  <si>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</si>
  <si>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</si>
  <si>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</si>
  <si>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</si>
  <si>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</si>
  <si>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</si>
  <si>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</si>
  <si>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</si>
  <si>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</si>
  <si>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</si>
  <si>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</si>
  <si>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</si>
  <si>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</si>
  <si>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</si>
  <si>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</si>
  <si>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</si>
  <si>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</si>
  <si>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</si>
  <si>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</si>
  <si>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</si>
  <si>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</si>
  <si>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</si>
  <si>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</si>
  <si>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</si>
  <si>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</si>
  <si>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</si>
  <si>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</si>
  <si>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</si>
  <si>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</si>
  <si>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</si>
  <si>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</si>
  <si>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</si>
  <si>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</si>
  <si>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</si>
  <si>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</si>
  <si>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</si>
  <si>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</si>
  <si>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</si>
  <si>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</si>
  <si>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</si>
  <si>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</si>
  <si>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</si>
  <si>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</si>
  <si>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</si>
  <si>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</si>
  <si>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</si>
  <si>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</si>
  <si>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</si>
  <si>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</si>
  <si>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</si>
  <si>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</si>
  <si>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</si>
  <si>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</si>
  <si>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</si>
  <si>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</si>
  <si>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</si>
  <si>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</si>
  <si>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</si>
  <si>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</si>
  <si>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</si>
  <si>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</si>
  <si>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</si>
  <si>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</si>
  <si>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</si>
  <si>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</si>
  <si>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</si>
  <si>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</si>
  <si>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</si>
  <si>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</si>
  <si>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</si>
  <si>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</si>
  <si>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</si>
  <si>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</si>
  <si>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</si>
  <si>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</si>
  <si>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</si>
  <si>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</si>
  <si>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</si>
  <si>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</si>
  <si>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</si>
  <si>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</si>
  <si>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</si>
  <si>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</si>
  <si>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</si>
  <si>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</si>
  <si>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</si>
  <si>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</si>
  <si>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</si>
  <si>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</si>
  <si>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</si>
  <si>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</si>
  <si>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</si>
  <si>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</si>
  <si>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</si>
  <si>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</si>
  <si>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</si>
  <si>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</si>
  <si>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</si>
  <si>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</si>
  <si>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</si>
  <si>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</si>
  <si>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</si>
  <si>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</si>
  <si>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</si>
  <si>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</si>
  <si>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</si>
  <si>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</si>
  <si>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</si>
  <si>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</si>
  <si>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</si>
  <si>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</si>
  <si>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</si>
  <si>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</si>
  <si>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</si>
  <si>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</si>
  <si>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</si>
  <si>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</si>
  <si>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</si>
  <si>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</si>
  <si>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</si>
  <si>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</si>
  <si>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</si>
  <si>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</si>
  <si>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</si>
  <si>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</si>
  <si>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</si>
  <si>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</si>
  <si>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</si>
  <si>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</si>
  <si>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</si>
  <si>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</si>
  <si>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</si>
  <si>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</si>
  <si>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</si>
  <si>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</si>
  <si>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</si>
  <si>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</si>
  <si>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</si>
  <si>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</si>
  <si>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</si>
  <si>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</si>
  <si>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</si>
  <si>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</si>
  <si>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</si>
  <si>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</si>
  <si>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</si>
  <si>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</si>
  <si>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</si>
  <si>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</si>
  <si>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</si>
  <si>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</si>
  <si>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</si>
  <si>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</si>
  <si>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</si>
  <si>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</si>
  <si>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</si>
  <si>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</si>
  <si>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</si>
  <si>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</si>
  <si>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</si>
  <si>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</si>
  <si>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</si>
  <si>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</si>
  <si>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</si>
  <si>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</si>
  <si>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</si>
  <si>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</si>
  <si>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</si>
  <si>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</si>
  <si>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</si>
  <si>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</si>
  <si>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</si>
  <si>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</si>
  <si>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</si>
  <si>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</si>
  <si>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</si>
  <si>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</si>
  <si>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</si>
  <si>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</si>
  <si>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</si>
  <si>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</si>
  <si>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</si>
  <si>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</si>
  <si>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</si>
  <si>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</si>
  <si>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</si>
  <si>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</si>
  <si>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</si>
  <si>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</si>
  <si>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</si>
  <si>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</si>
  <si>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</si>
  <si>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</si>
  <si>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</si>
  <si>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</si>
  <si>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</si>
  <si>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</si>
  <si>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</si>
  <si>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</si>
  <si>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</si>
  <si>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</si>
  <si>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</si>
  <si>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</si>
  <si>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</si>
  <si>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</si>
  <si>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</si>
  <si>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</si>
  <si>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</si>
  <si>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</si>
  <si>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</si>
  <si>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</si>
  <si>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</si>
  <si>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</si>
  <si>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</si>
  <si>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</si>
  <si>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</si>
  <si>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</si>
  <si>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</si>
  <si>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</si>
  <si>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</si>
  <si>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</si>
  <si>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</si>
  <si>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</si>
  <si>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</si>
  <si>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</si>
  <si>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</si>
  <si>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</si>
  <si>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</si>
  <si>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</si>
  <si>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</si>
  <si>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</si>
  <si>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</si>
  <si>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</si>
  <si>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</si>
  <si>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</si>
  <si>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</si>
  <si>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</si>
  <si>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</si>
  <si>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</si>
  <si>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</si>
  <si>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</si>
  <si>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</si>
  <si>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</si>
  <si>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</si>
  <si>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</si>
  <si>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</si>
  <si>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</si>
  <si>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</si>
  <si>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</si>
  <si>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</si>
  <si>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</si>
  <si>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</si>
  <si>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</si>
  <si>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</si>
  <si>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</si>
  <si>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</si>
  <si>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</si>
  <si>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</si>
  <si>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</si>
  <si>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</si>
  <si>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</si>
  <si>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</si>
  <si>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</si>
  <si>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</si>
  <si>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</si>
  <si>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</si>
  <si>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</si>
  <si>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</si>
  <si>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</si>
  <si>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</si>
  <si>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</si>
  <si>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</si>
  <si>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</si>
  <si>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</si>
  <si>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</si>
  <si>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</si>
  <si>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</si>
  <si>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</si>
  <si>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</si>
  <si>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</si>
  <si>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</si>
  <si>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</si>
  <si>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</si>
  <si>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</si>
  <si>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</si>
  <si>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</si>
  <si>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</si>
  <si>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</si>
  <si>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</si>
  <si>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</si>
  <si>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</si>
  <si>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</si>
  <si>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</si>
  <si>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</si>
  <si>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</si>
  <si>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</si>
  <si>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</si>
  <si>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</si>
  <si>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</si>
  <si>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</si>
  <si>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</si>
  <si>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</si>
  <si>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</si>
  <si>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</si>
  <si>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</si>
  <si>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</si>
  <si>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</si>
  <si>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</si>
  <si>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</si>
  <si>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</si>
  <si>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</si>
  <si>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</si>
  <si>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</si>
  <si>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</si>
  <si>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</si>
  <si>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</si>
  <si>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</si>
  <si>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</si>
  <si>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</si>
  <si>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</si>
  <si>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</si>
  <si>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</si>
  <si>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</si>
  <si>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</si>
  <si>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</si>
  <si>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</si>
  <si>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</si>
  <si>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</si>
  <si>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</si>
  <si>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</si>
  <si>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</si>
  <si>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</si>
  <si>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</si>
  <si>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</si>
  <si>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</si>
  <si>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</si>
  <si>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</si>
  <si>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</si>
  <si>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</si>
  <si>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</si>
  <si>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</si>
  <si>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</si>
  <si>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</si>
  <si>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</si>
  <si>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</si>
  <si>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</si>
  <si>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</si>
  <si>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</si>
  <si>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</si>
  <si>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</si>
  <si>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</si>
  <si>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</si>
  <si>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</si>
  <si>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</si>
  <si>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</si>
  <si>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</si>
  <si>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</si>
  <si>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</si>
  <si>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</si>
  <si>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</si>
  <si>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</si>
  <si>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</si>
  <si>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</si>
  <si>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</si>
  <si>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</si>
  <si>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</si>
  <si>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</si>
  <si>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</si>
  <si>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</si>
  <si>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</si>
  <si>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</si>
  <si>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</si>
  <si>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</si>
  <si>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</si>
  <si>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</si>
  <si>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</si>
  <si>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</si>
  <si>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</si>
  <si>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</si>
  <si>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</si>
  <si>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</si>
  <si>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</si>
  <si>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</si>
  <si>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</si>
  <si>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</si>
  <si>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</si>
  <si>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</si>
  <si>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</si>
  <si>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</si>
  <si>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</si>
  <si>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</si>
  <si>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</si>
  <si>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</si>
  <si>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</si>
  <si>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</si>
  <si>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</si>
  <si>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</si>
  <si>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</si>
  <si>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</si>
  <si>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</si>
  <si>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</si>
  <si>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</si>
  <si>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</si>
  <si>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</si>
  <si>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</si>
  <si>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</si>
  <si>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</si>
  <si>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</si>
  <si>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</si>
  <si>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</si>
  <si>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</si>
  <si>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</si>
  <si>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</si>
  <si>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</si>
  <si>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</si>
  <si>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</si>
  <si>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</si>
  <si>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</si>
  <si>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</si>
  <si>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</si>
  <si>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</si>
  <si>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</si>
  <si>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</si>
  <si>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</si>
  <si>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</si>
  <si>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</si>
  <si>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</si>
  <si>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</si>
  <si>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</si>
  <si>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</si>
  <si>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</si>
  <si>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</si>
  <si>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</si>
  <si>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</si>
  <si>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</si>
  <si>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</si>
  <si>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</si>
  <si>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</si>
  <si>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</si>
  <si>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</si>
  <si>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</si>
  <si>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</si>
  <si>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</si>
  <si>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</si>
  <si>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</si>
  <si>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</si>
  <si>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</si>
  <si>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</si>
  <si>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</si>
  <si>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</si>
  <si>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</si>
  <si>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</si>
  <si>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</si>
  <si>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</si>
  <si>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</si>
  <si>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</si>
  <si>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</si>
  <si>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</si>
  <si>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</si>
  <si>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</si>
  <si>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</si>
  <si>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</si>
  <si>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</si>
  <si>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</si>
  <si>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</si>
  <si>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</si>
  <si>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</si>
  <si>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</si>
  <si>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</si>
  <si>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</si>
  <si>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</si>
  <si>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</si>
  <si>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</si>
  <si>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</si>
  <si>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</si>
  <si>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</si>
  <si>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</si>
  <si>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</si>
  <si>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</si>
  <si>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</si>
  <si>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</si>
  <si>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</si>
  <si>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</si>
  <si>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</si>
  <si>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</si>
  <si>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</si>
  <si>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</si>
  <si>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</si>
  <si>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</si>
  <si>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</si>
  <si>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</si>
  <si>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</si>
  <si>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</si>
  <si>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</si>
  <si>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</si>
  <si>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</si>
  <si>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</si>
  <si>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</si>
  <si>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</si>
  <si>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</si>
  <si>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</si>
  <si>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</si>
  <si>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</si>
  <si>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</si>
  <si>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</si>
  <si>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</si>
  <si>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</si>
  <si>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</si>
  <si>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</si>
  <si>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</si>
  <si>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</si>
  <si>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</si>
  <si>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</si>
  <si>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</si>
  <si>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</si>
  <si>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</si>
  <si>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</si>
  <si>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</si>
  <si>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</si>
  <si>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</si>
  <si>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</si>
  <si>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</si>
  <si>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</si>
  <si>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</si>
  <si>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</si>
  <si>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</si>
  <si>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</si>
  <si>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</si>
  <si>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</si>
  <si>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</si>
  <si>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</si>
  <si>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</si>
  <si>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</si>
  <si>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</si>
  <si>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</si>
  <si>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</si>
  <si>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</si>
  <si>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</si>
  <si>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</si>
  <si>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</si>
  <si>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</si>
  <si>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</si>
  <si>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</si>
  <si>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</si>
  <si>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</si>
  <si>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</si>
  <si>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</si>
  <si>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</si>
  <si>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</si>
  <si>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</si>
  <si>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</si>
  <si>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</si>
  <si>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</si>
  <si>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</si>
  <si>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</si>
  <si>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</si>
  <si>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</si>
  <si>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</si>
  <si>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</si>
  <si>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</si>
  <si>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</si>
  <si>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</si>
  <si>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</si>
  <si>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</si>
  <si>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</si>
  <si>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</si>
  <si>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</si>
  <si>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</si>
  <si>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</si>
  <si>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</si>
  <si>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</si>
  <si>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</si>
  <si>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</si>
  <si>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</si>
  <si>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</si>
  <si>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</si>
  <si>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</si>
  <si>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</si>
  <si>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</si>
  <si>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</si>
  <si>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</si>
  <si>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</si>
  <si>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</si>
  <si>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</si>
  <si>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</si>
  <si>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</si>
  <si>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</si>
  <si>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</si>
  <si>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</si>
  <si>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</si>
  <si>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</si>
  <si>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</si>
  <si>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</si>
  <si>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</si>
  <si>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</si>
  <si>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</si>
  <si>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</si>
  <si>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</si>
  <si>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</si>
  <si>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</si>
  <si>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</si>
  <si>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</si>
  <si>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</si>
  <si>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</si>
  <si>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</si>
  <si>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</si>
  <si>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</si>
  <si>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</si>
  <si>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</si>
  <si>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</si>
  <si>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</si>
  <si>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</si>
  <si>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</si>
  <si>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</si>
  <si>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</si>
  <si>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</si>
  <si>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</si>
  <si>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</si>
  <si>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</si>
  <si>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</si>
  <si>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</si>
  <si>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</si>
  <si>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</si>
  <si>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</si>
  <si>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</si>
  <si>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</si>
  <si>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</si>
  <si>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</si>
  <si>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</si>
  <si>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</si>
  <si>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</si>
  <si>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</si>
  <si>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</si>
  <si>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</si>
  <si>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</si>
  <si>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</si>
  <si>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</si>
  <si>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</si>
  <si>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</si>
  <si>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</si>
  <si>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</si>
  <si>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</si>
  <si>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</si>
  <si>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</si>
  <si>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</si>
  <si>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</si>
  <si>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</si>
  <si>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</si>
  <si>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</si>
  <si>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</si>
  <si>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</si>
  <si>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</si>
  <si>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</si>
  <si>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</si>
  <si>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</si>
  <si>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</si>
  <si>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</si>
  <si>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</si>
  <si>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</si>
  <si>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</si>
  <si>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</si>
  <si>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</si>
  <si>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</si>
  <si>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</si>
  <si>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</si>
  <si>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</si>
  <si>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</si>
  <si>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</si>
  <si>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</si>
  <si>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</si>
  <si>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</si>
  <si>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</si>
  <si>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</si>
  <si>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</si>
  <si>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</si>
  <si>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</si>
  <si>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</si>
  <si>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</si>
  <si>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</si>
  <si>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</si>
  <si>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</si>
  <si>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</si>
  <si>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</si>
  <si>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</si>
  <si>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</si>
  <si>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</si>
  <si>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</si>
  <si>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</si>
  <si>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</si>
  <si>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</si>
  <si>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</si>
  <si>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</si>
  <si>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</si>
  <si>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</si>
  <si>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</si>
  <si>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</si>
  <si>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</si>
  <si>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</si>
  <si>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</si>
  <si>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</si>
  <si>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</si>
  <si>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</si>
  <si>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</si>
  <si>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</si>
  <si>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</si>
  <si>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</si>
  <si>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</si>
  <si>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</si>
  <si>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</si>
  <si>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</si>
  <si>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</si>
  <si>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</si>
  <si>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</si>
  <si>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</si>
  <si>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</si>
  <si>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</si>
  <si>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</si>
  <si>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</si>
  <si>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</si>
  <si>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</si>
  <si>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</si>
  <si>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</si>
  <si>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</si>
  <si>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</si>
  <si>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</si>
  <si>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</si>
  <si>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</si>
  <si>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</si>
  <si>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</si>
  <si>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</si>
  <si>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</si>
  <si>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</si>
  <si>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</si>
  <si>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</si>
  <si>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</si>
  <si>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</si>
  <si>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</si>
  <si>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</si>
  <si>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</si>
  <si>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</si>
  <si>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</si>
  <si>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</si>
  <si>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</si>
  <si>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</si>
  <si>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</si>
  <si>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</si>
  <si>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</si>
  <si>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</si>
  <si>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</si>
  <si>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</si>
  <si>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</si>
  <si>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</si>
  <si>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</si>
  <si>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</si>
  <si>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</si>
  <si>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</si>
  <si>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</si>
  <si>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</si>
  <si>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</si>
  <si>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</si>
  <si>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</si>
  <si>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</si>
  <si>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</si>
  <si>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</si>
  <si>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</si>
  <si>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</si>
  <si>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</si>
  <si>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</si>
  <si>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</si>
  <si>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</si>
  <si>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</si>
  <si>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</si>
  <si>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</si>
  <si>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</si>
  <si>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</si>
  <si>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</si>
  <si>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</si>
  <si>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</si>
  <si>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</si>
  <si>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</si>
  <si>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</si>
  <si>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</si>
  <si>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</si>
  <si>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</si>
  <si>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</si>
  <si>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</si>
  <si>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</si>
  <si>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</si>
  <si>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</si>
  <si>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</si>
  <si>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</si>
  <si>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</si>
  <si>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</si>
  <si>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</si>
  <si>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</si>
  <si>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</si>
  <si>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</si>
  <si>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</si>
  <si>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</si>
  <si>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</si>
  <si>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</si>
  <si>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</si>
  <si>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</si>
  <si>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</si>
  <si>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</si>
  <si>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</si>
  <si>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</si>
  <si>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</si>
  <si>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</si>
  <si>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</si>
  <si>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</si>
  <si>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</si>
  <si>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</si>
  <si>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</si>
  <si>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</si>
  <si>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</si>
  <si>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</si>
  <si>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</si>
  <si>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</si>
  <si>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</si>
  <si>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</si>
  <si>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</si>
  <si>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</si>
  <si>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</si>
  <si>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</si>
  <si>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</si>
  <si>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</si>
  <si>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</si>
  <si>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</si>
  <si>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</si>
  <si>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</si>
  <si>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</si>
  <si>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</si>
  <si>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</si>
  <si>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</si>
  <si>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</si>
  <si>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</si>
  <si>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</si>
  <si>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</si>
  <si>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</si>
  <si>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</si>
  <si>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</si>
  <si>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</si>
  <si>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</si>
  <si>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</si>
  <si>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</si>
  <si>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</si>
  <si>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</si>
  <si>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</si>
  <si>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</si>
  <si>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</si>
  <si>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</si>
  <si>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</si>
  <si>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</si>
  <si>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</si>
  <si>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</si>
  <si>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</si>
  <si>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</si>
  <si>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</si>
  <si>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</si>
  <si>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</si>
  <si>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</si>
  <si>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</si>
  <si>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</si>
  <si>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</si>
  <si>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</si>
  <si>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</si>
  <si>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</si>
  <si>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</si>
  <si>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</si>
  <si>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</si>
  <si>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</si>
  <si>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</si>
  <si>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</si>
  <si>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</si>
  <si>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</si>
  <si>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</si>
  <si>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</si>
  <si>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</si>
  <si>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</si>
  <si>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</si>
  <si>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</si>
  <si>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</si>
  <si>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</si>
  <si>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</si>
  <si>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</si>
  <si>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</si>
  <si>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</si>
  <si>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</si>
  <si>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</si>
  <si>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</si>
  <si>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</si>
  <si>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</si>
  <si>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</si>
  <si>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</si>
  <si>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</si>
  <si>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</si>
  <si>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</si>
  <si>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</si>
  <si>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</si>
  <si>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</si>
  <si>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</si>
  <si>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</si>
  <si>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</si>
  <si>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</si>
  <si>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</si>
  <si>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</si>
  <si>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</si>
  <si>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</si>
  <si>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</si>
  <si>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</si>
  <si>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</si>
  <si>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</si>
  <si>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</si>
  <si>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</si>
  <si>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</si>
  <si>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</si>
  <si>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</si>
  <si>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</si>
  <si>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</si>
  <si>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</si>
  <si>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</si>
  <si>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</si>
  <si>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</si>
  <si>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</si>
  <si>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</si>
  <si>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</si>
  <si>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</si>
  <si>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</si>
  <si>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</si>
  <si>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</si>
  <si>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</si>
  <si>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</si>
  <si>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</si>
  <si>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</si>
  <si>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</si>
  <si>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</si>
  <si>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</si>
  <si>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</si>
  <si>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</si>
  <si>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</si>
  <si>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</si>
  <si>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</si>
  <si>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</si>
  <si>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</si>
  <si>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</si>
  <si>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</si>
  <si>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</si>
  <si>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</si>
  <si>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</si>
  <si>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</si>
  <si>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</si>
  <si>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</si>
  <si>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</si>
  <si>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</si>
  <si>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</si>
  <si>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</si>
  <si>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</si>
  <si>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</si>
  <si>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</si>
  <si>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</si>
  <si>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</si>
  <si>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</si>
  <si>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</si>
  <si>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</si>
  <si>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</si>
  <si>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</si>
  <si>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</si>
  <si>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</si>
  <si>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</si>
  <si>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</si>
  <si>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</si>
  <si>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</si>
  <si>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</si>
  <si>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</si>
  <si>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</si>
  <si>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</si>
  <si>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</si>
  <si>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</si>
  <si>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</si>
  <si>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</si>
  <si>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</si>
  <si>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</si>
  <si>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</si>
  <si>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</si>
  <si>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</si>
  <si>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</si>
  <si>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</si>
  <si>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</si>
  <si>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</si>
  <si>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</si>
  <si>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</si>
  <si>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</si>
  <si>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</si>
  <si>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</si>
  <si>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</si>
  <si>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</si>
  <si>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</si>
  <si>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</si>
  <si>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</si>
  <si>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</si>
  <si>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</si>
  <si>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</si>
  <si>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</si>
  <si>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</si>
  <si>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</si>
  <si>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</si>
  <si>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</si>
  <si>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</si>
  <si>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</si>
  <si>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</si>
  <si>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</si>
  <si>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</si>
  <si>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</si>
  <si>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</si>
  <si>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</si>
  <si>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</si>
  <si>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</si>
  <si>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</si>
  <si>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</si>
  <si>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</si>
  <si>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</si>
  <si>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</si>
  <si>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</si>
  <si>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</si>
  <si>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</si>
  <si>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</si>
  <si>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</si>
  <si>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</si>
  <si>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</si>
  <si>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</si>
  <si>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</si>
  <si>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</si>
  <si>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</si>
  <si>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</si>
  <si>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</si>
  <si>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</si>
  <si>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</si>
  <si>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</si>
  <si>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</si>
  <si>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</si>
  <si>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</si>
  <si>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</si>
  <si>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</si>
  <si>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</si>
  <si>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</si>
  <si>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</si>
  <si>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</si>
  <si>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</si>
  <si>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</si>
  <si>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</si>
  <si>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</si>
  <si>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</si>
  <si>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</si>
  <si>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</si>
  <si>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</si>
  <si>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</si>
  <si>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</si>
  <si>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</si>
  <si>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</si>
  <si>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</si>
  <si>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</si>
  <si>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</si>
  <si>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</si>
  <si>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</si>
  <si>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</si>
  <si>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</si>
  <si>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</si>
  <si>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</si>
  <si>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</si>
  <si>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</si>
  <si>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</si>
  <si>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</si>
  <si>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</si>
  <si>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</si>
  <si>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</si>
  <si>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</si>
  <si>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</si>
  <si>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</si>
  <si>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</si>
  <si>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</si>
  <si>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</si>
  <si>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</si>
  <si>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</si>
  <si>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</si>
  <si>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</si>
  <si>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</si>
  <si>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</si>
  <si>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</si>
  <si>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</si>
  <si>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</si>
  <si>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</si>
  <si>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</si>
  <si>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</si>
  <si>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</si>
  <si>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</si>
  <si>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</si>
  <si>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</si>
  <si>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</si>
  <si>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</si>
  <si>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</si>
  <si>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</si>
  <si>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</si>
  <si>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</si>
  <si>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</si>
  <si>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</si>
  <si>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</si>
  <si>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</si>
  <si>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</si>
  <si>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</si>
  <si>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</si>
  <si>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</si>
  <si>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</si>
  <si>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</si>
  <si>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</si>
  <si>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</si>
  <si>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</si>
  <si>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</si>
  <si>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</si>
  <si>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</si>
  <si>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</si>
  <si>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</si>
  <si>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</si>
  <si>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</si>
  <si>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</si>
  <si>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</si>
  <si>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</si>
  <si>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</si>
  <si>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</si>
  <si>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</si>
  <si>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</si>
  <si>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</si>
  <si>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</si>
  <si>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</si>
  <si>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</si>
  <si>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</si>
  <si>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</si>
  <si>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</si>
  <si>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</si>
  <si>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</si>
  <si>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</si>
  <si>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</si>
  <si>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</si>
  <si>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</si>
  <si>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</si>
  <si>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</si>
  <si>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</si>
  <si>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</si>
  <si>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</si>
  <si>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</si>
  <si>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</si>
  <si>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</si>
  <si>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</si>
  <si>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</si>
  <si>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</si>
  <si>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</si>
  <si>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</si>
  <si>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</si>
  <si>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</si>
  <si>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</si>
  <si>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</si>
  <si>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</si>
  <si>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</si>
  <si>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</si>
  <si>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</si>
  <si>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</si>
  <si>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</si>
  <si>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</si>
  <si>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</si>
  <si>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</si>
  <si>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</si>
  <si>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</si>
  <si>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</si>
  <si>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</si>
  <si>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</si>
  <si>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</si>
  <si>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</si>
  <si>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</si>
  <si>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</si>
  <si>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</si>
  <si>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</si>
  <si>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</si>
  <si>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</si>
  <si>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</si>
  <si>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</si>
  <si>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</si>
  <si>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</si>
  <si>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</si>
  <si>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</si>
  <si>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</si>
  <si>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</si>
  <si>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</si>
  <si>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</si>
  <si>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</si>
  <si>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</si>
  <si>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</si>
  <si>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</si>
  <si>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</si>
  <si>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</si>
  <si>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</si>
  <si>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</si>
  <si>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</si>
  <si>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</si>
  <si>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</si>
  <si>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</si>
  <si>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</si>
  <si>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</si>
  <si>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</si>
  <si>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</si>
  <si>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</si>
  <si>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</si>
  <si>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</si>
  <si>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</si>
  <si>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</si>
  <si>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</si>
  <si>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</si>
  <si>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</si>
  <si>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</si>
  <si>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</si>
  <si>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</si>
  <si>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</si>
  <si>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</si>
  <si>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</si>
  <si>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</si>
  <si>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</si>
  <si>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</si>
  <si>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</si>
  <si>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</si>
  <si>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</si>
  <si>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</si>
  <si>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</si>
  <si>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</si>
  <si>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</si>
  <si>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</si>
  <si>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</si>
  <si>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</si>
  <si>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</si>
  <si>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</si>
  <si>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</si>
  <si>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</si>
  <si>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</si>
  <si>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</si>
  <si>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</si>
  <si>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</si>
  <si>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</si>
  <si>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</si>
  <si>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</si>
  <si>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</si>
  <si>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</si>
  <si>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</si>
  <si>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</si>
  <si>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</si>
  <si>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</si>
  <si>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</si>
  <si>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</si>
  <si>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</si>
  <si>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</si>
  <si>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</si>
  <si>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</si>
  <si>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</si>
  <si>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</si>
  <si>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</si>
  <si>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</si>
  <si>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</si>
  <si>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</si>
  <si>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</si>
  <si>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</si>
  <si>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</si>
  <si>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</si>
  <si>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</si>
  <si>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</si>
  <si>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</si>
  <si>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</si>
  <si>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</si>
  <si>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</si>
  <si>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</si>
  <si>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</si>
  <si>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</si>
  <si>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</si>
  <si>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</si>
  <si>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</si>
  <si>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</si>
  <si>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</si>
  <si>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</si>
  <si>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</si>
  <si>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</si>
  <si>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</si>
  <si>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</si>
  <si>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</si>
  <si>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</si>
  <si>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</si>
  <si>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</si>
  <si>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</si>
  <si>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</si>
  <si>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</si>
  <si>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</si>
  <si>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</si>
  <si>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</si>
  <si>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</si>
  <si>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</si>
  <si>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</si>
  <si>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</si>
  <si>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</si>
  <si>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</si>
  <si>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</si>
  <si>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</si>
  <si>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</si>
  <si>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</si>
  <si>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</si>
  <si>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</si>
  <si>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</si>
  <si>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</si>
  <si>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</si>
  <si>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</si>
  <si>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</si>
  <si>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</si>
  <si>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</si>
  <si>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</si>
  <si>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</si>
  <si>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</si>
  <si>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</si>
  <si>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</si>
  <si>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</si>
  <si>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</si>
  <si>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</si>
  <si>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</si>
  <si>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</si>
  <si>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</si>
  <si>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</si>
  <si>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</si>
  <si>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</si>
  <si>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</si>
  <si>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</si>
  <si>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</si>
  <si>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</si>
  <si>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</si>
  <si>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</si>
  <si>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</si>
  <si>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</si>
  <si>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</si>
  <si>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</si>
  <si>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</si>
  <si>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</si>
  <si>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</si>
  <si>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</si>
  <si>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</si>
  <si>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</si>
  <si>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</si>
  <si>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</si>
  <si>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</si>
  <si>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</si>
  <si>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</si>
  <si>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</si>
  <si>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</si>
  <si>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</si>
  <si>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</si>
  <si>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</si>
  <si>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</si>
  <si>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</si>
  <si>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</si>
  <si>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</si>
  <si>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</si>
  <si>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</si>
  <si>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</si>
  <si>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</si>
  <si>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</si>
  <si>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</si>
  <si>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</si>
  <si>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</si>
  <si>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</si>
  <si>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</si>
  <si>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</si>
  <si>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</si>
  <si>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</si>
  <si>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</si>
  <si>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</si>
  <si>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</si>
  <si>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</si>
  <si>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</si>
  <si>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</si>
  <si>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</si>
  <si>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</si>
  <si>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</si>
  <si>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</si>
  <si>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</si>
  <si>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</si>
  <si>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</si>
  <si>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</si>
  <si>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</si>
  <si>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</si>
  <si>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</si>
  <si>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</si>
  <si>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</si>
  <si>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</si>
  <si>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</si>
  <si>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</si>
  <si>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</si>
  <si>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</si>
  <si>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</si>
  <si>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</si>
  <si>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</si>
  <si>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</si>
  <si>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</si>
  <si>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</si>
  <si>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</si>
  <si>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</si>
  <si>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</si>
  <si>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</si>
  <si>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</si>
  <si>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</si>
  <si>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</si>
  <si>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</si>
  <si>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</si>
  <si>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</si>
  <si>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</si>
  <si>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</si>
  <si>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</si>
  <si>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</si>
  <si>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</si>
  <si>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</si>
  <si>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</si>
  <si>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</si>
  <si>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</si>
  <si>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</si>
  <si>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</si>
  <si>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</si>
  <si>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</si>
  <si>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</si>
  <si>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</si>
  <si>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</si>
  <si>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</si>
  <si>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</si>
  <si>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</si>
  <si>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</si>
  <si>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</si>
  <si>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</si>
  <si>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</si>
  <si>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</si>
  <si>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</si>
  <si>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</si>
  <si>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</si>
  <si>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</si>
  <si>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</si>
  <si>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</si>
  <si>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</si>
  <si>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</si>
  <si>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</si>
  <si>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</si>
  <si>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</si>
  <si>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</si>
  <si>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</si>
  <si>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</si>
  <si>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</si>
  <si>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</si>
  <si>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</si>
  <si>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</si>
  <si>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</si>
  <si>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</si>
  <si>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</si>
  <si>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</si>
  <si>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</si>
  <si>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</si>
  <si>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</si>
  <si>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</si>
  <si>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</si>
  <si>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</si>
  <si>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</si>
  <si>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</si>
  <si>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</si>
  <si>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</si>
  <si>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</si>
  <si>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</si>
  <si>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</si>
  <si>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</si>
  <si>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</si>
  <si>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</si>
  <si>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</si>
  <si>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</si>
  <si>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</si>
  <si>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</si>
  <si>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</si>
  <si>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</si>
  <si>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</si>
  <si>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</si>
  <si>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</si>
  <si>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</si>
  <si>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</si>
  <si>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</si>
  <si>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</si>
  <si>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</si>
  <si>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</si>
  <si>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</si>
  <si>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</si>
  <si>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</si>
  <si>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</si>
  <si>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</si>
  <si>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</si>
  <si>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</si>
  <si>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</si>
  <si>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</si>
  <si>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</si>
  <si>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</si>
  <si>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</si>
  <si>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</si>
  <si>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</si>
  <si>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</si>
  <si>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</si>
  <si>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</si>
  <si>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</si>
  <si>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</si>
  <si>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</si>
  <si>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</si>
  <si>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</si>
  <si>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</si>
  <si>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</si>
  <si>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</si>
  <si>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</si>
  <si>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</si>
  <si>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</si>
  <si>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</si>
  <si>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</si>
  <si>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</si>
  <si>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</si>
  <si>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</si>
  <si>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</si>
  <si>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</si>
  <si>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</si>
  <si>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</si>
  <si>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</si>
  <si>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</si>
  <si>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</si>
  <si>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</si>
  <si>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</si>
  <si>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</si>
  <si>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</si>
  <si>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</si>
  <si>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</si>
  <si>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</si>
  <si>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</si>
  <si>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</si>
  <si>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</si>
  <si>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</si>
  <si>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</si>
  <si>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</si>
  <si>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</si>
  <si>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</si>
  <si>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</si>
  <si>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</si>
  <si>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</si>
  <si>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</si>
  <si>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</si>
  <si>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</si>
  <si>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</si>
  <si>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</si>
  <si>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</si>
  <si>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</si>
  <si>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</si>
  <si>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</si>
  <si>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</si>
  <si>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</si>
  <si>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</si>
  <si>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</si>
  <si>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</si>
  <si>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</si>
  <si>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</si>
  <si>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</si>
  <si>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</si>
  <si>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</si>
  <si>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</si>
  <si>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</si>
  <si>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</si>
  <si>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</si>
  <si>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</si>
  <si>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</si>
  <si>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</si>
  <si>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</si>
  <si>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</si>
  <si>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</si>
  <si>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</si>
  <si>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</si>
  <si>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</si>
  <si>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</si>
  <si>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</si>
  <si>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</si>
  <si>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</si>
  <si>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</si>
  <si>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</si>
  <si>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</si>
  <si>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</si>
  <si>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</si>
  <si>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</si>
  <si>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</si>
  <si>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</si>
  <si>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</si>
  <si>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</si>
  <si>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</si>
  <si>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</si>
  <si>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</si>
  <si>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</si>
  <si>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</si>
  <si>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</si>
  <si>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</si>
  <si>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</si>
  <si>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</si>
  <si>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</si>
  <si>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</si>
  <si>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</si>
  <si>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</si>
  <si>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</si>
  <si>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</si>
  <si>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</si>
  <si>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</si>
  <si>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</si>
  <si>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</si>
  <si>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</si>
  <si>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</si>
  <si>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</si>
  <si>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</si>
  <si>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</si>
  <si>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</si>
  <si>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</si>
  <si>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</si>
  <si>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</si>
  <si>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</si>
  <si>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</si>
  <si>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</si>
  <si>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</si>
  <si>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</si>
  <si>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</si>
  <si>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</si>
  <si>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</si>
  <si>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</si>
  <si>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</si>
  <si>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</si>
  <si>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</si>
  <si>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</si>
  <si>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</si>
  <si>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</si>
  <si>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</si>
  <si>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</si>
  <si>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</si>
  <si>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</si>
  <si>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</si>
  <si>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</si>
  <si>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</si>
  <si>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</si>
  <si>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</si>
  <si>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</si>
  <si>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</si>
  <si>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</si>
  <si>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</si>
  <si>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</si>
  <si>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</si>
  <si>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</si>
  <si>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</si>
  <si>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</si>
  <si>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</si>
  <si>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</si>
  <si>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</si>
  <si>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</si>
  <si>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</si>
  <si>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</si>
  <si>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</si>
  <si>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</si>
  <si>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</si>
  <si>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</si>
  <si>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</si>
  <si>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</si>
  <si>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</si>
  <si>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</si>
  <si>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</si>
  <si>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</si>
  <si>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</si>
  <si>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</si>
  <si>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</si>
  <si>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</si>
  <si>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</si>
  <si>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</si>
  <si>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</si>
  <si>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</si>
  <si>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</si>
  <si>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</si>
  <si>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</si>
  <si>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</si>
  <si>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</si>
  <si>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</si>
  <si>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</si>
  <si>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</si>
  <si>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</si>
  <si>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</si>
  <si>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</si>
  <si>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</si>
  <si>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</si>
  <si>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</si>
  <si>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</si>
  <si>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</si>
  <si>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</si>
  <si>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</si>
  <si>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</si>
  <si>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</si>
  <si>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</si>
  <si>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</si>
  <si>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</si>
  <si>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</si>
  <si>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</si>
  <si>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</si>
  <si>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</si>
  <si>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</si>
  <si>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</si>
  <si>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</si>
  <si>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</si>
  <si>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</si>
  <si>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</si>
  <si>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</si>
  <si>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</si>
  <si>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</si>
  <si>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</si>
  <si>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</si>
  <si>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</si>
  <si>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</si>
  <si>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</si>
  <si>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</si>
  <si>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</si>
  <si>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</si>
  <si>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</si>
  <si>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</si>
  <si>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</si>
  <si>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</si>
  <si>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</si>
  <si>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</si>
  <si>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</si>
  <si>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</si>
  <si>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</si>
  <si>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</si>
  <si>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</si>
  <si>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</si>
  <si>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</si>
  <si>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</si>
  <si>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</si>
  <si>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</si>
  <si>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</si>
  <si>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</si>
  <si>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</si>
  <si>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</si>
  <si>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</si>
  <si>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</si>
  <si>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</si>
  <si>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</si>
  <si>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</si>
  <si>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</si>
  <si>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</si>
  <si>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</si>
  <si>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</si>
  <si>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</si>
  <si>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</si>
  <si>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</si>
  <si>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</si>
  <si>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</si>
  <si>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</si>
  <si>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</si>
  <si>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</si>
  <si>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</si>
  <si>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</si>
  <si>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</si>
  <si>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</si>
  <si>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</si>
  <si>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</si>
  <si>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</si>
  <si>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</si>
  <si>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</si>
  <si>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</si>
  <si>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</si>
  <si>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</si>
  <si>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</si>
  <si>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</si>
  <si>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</si>
  <si>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</si>
  <si>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</si>
  <si>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</si>
  <si>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</si>
  <si>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</si>
  <si>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</si>
  <si>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</si>
  <si>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</si>
  <si>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</si>
  <si>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</si>
  <si>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</si>
  <si>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</si>
  <si>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</si>
  <si>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</si>
  <si>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</si>
  <si>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</si>
  <si>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</si>
  <si>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</si>
  <si>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</si>
  <si>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</si>
  <si>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</si>
  <si>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</si>
  <si>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</si>
  <si>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</si>
  <si>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</si>
  <si>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</si>
  <si>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</si>
  <si>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</si>
  <si>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</si>
  <si>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</si>
  <si>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</si>
  <si>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</si>
  <si>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</si>
  <si>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</si>
  <si>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</si>
  <si>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</si>
  <si>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</si>
  <si>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</si>
  <si>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</si>
  <si>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</si>
  <si>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</si>
  <si>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</si>
  <si>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</si>
  <si>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</si>
  <si>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</si>
  <si>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</si>
  <si>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</si>
  <si>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</si>
  <si>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</si>
  <si>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</si>
  <si>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</si>
  <si>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</si>
  <si>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</si>
  <si>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</si>
  <si>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</si>
  <si>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</si>
  <si>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</si>
  <si>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</si>
  <si>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</si>
  <si>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</si>
  <si>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</si>
  <si>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</si>
  <si>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</si>
  <si>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</si>
  <si>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</si>
  <si>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</si>
  <si>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</si>
  <si>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</si>
  <si>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</si>
  <si>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</si>
  <si>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</si>
  <si>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</si>
  <si>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</si>
  <si>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</si>
  <si>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</si>
  <si>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</si>
  <si>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</si>
  <si>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</si>
  <si>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</si>
  <si>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</si>
  <si>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</si>
  <si>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</si>
  <si>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</si>
  <si>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</si>
  <si>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</si>
  <si>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</si>
  <si>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</si>
  <si>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</si>
  <si>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</si>
  <si>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</si>
  <si>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</si>
  <si>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</si>
  <si>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</si>
  <si>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</si>
  <si>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</si>
  <si>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</si>
  <si>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</si>
  <si>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</si>
  <si>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</si>
  <si>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</si>
  <si>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</si>
  <si>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</si>
  <si>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</si>
  <si>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</si>
  <si>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</si>
  <si>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</si>
  <si>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</si>
  <si>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</si>
  <si>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</si>
  <si>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</si>
  <si>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</si>
  <si>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</si>
  <si>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</si>
  <si>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</si>
  <si>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</si>
  <si>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</si>
  <si>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</si>
  <si>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</si>
  <si>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</si>
  <si>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</si>
  <si>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</si>
  <si>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</si>
  <si>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</si>
  <si>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</si>
  <si>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</si>
  <si>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</si>
  <si>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</si>
  <si>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</si>
  <si>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</si>
  <si>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</si>
  <si>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</si>
  <si>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</si>
  <si>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</si>
  <si>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</si>
  <si>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</si>
  <si>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</si>
  <si>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</si>
  <si>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</si>
  <si>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</si>
  <si>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</si>
  <si>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</si>
  <si>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</si>
  <si>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</si>
  <si>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</si>
  <si>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</si>
  <si>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</si>
  <si>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</si>
  <si>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</si>
  <si>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</si>
  <si>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</si>
  <si>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</si>
  <si>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</si>
  <si>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</si>
  <si>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</si>
  <si>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</si>
  <si>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</si>
  <si>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</si>
  <si>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</si>
  <si>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</si>
  <si>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</si>
  <si>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</si>
  <si>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</si>
  <si>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</si>
  <si>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</si>
  <si>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</si>
  <si>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</si>
  <si>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</si>
  <si>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</si>
  <si>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</si>
  <si>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</si>
  <si>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</si>
  <si>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</si>
  <si>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</si>
  <si>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</si>
  <si>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</si>
  <si>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</si>
  <si>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</si>
  <si>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</si>
  <si>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</si>
  <si>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</si>
  <si>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</si>
  <si>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</si>
  <si>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</si>
  <si>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</si>
  <si>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</si>
  <si>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</si>
  <si>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</si>
  <si>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</si>
  <si>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</si>
  <si>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</si>
  <si>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</si>
  <si>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</si>
  <si>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</si>
  <si>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</si>
  <si>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</si>
  <si>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</si>
  <si>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</si>
  <si>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</si>
  <si>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</si>
  <si>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</si>
  <si>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</si>
  <si>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</si>
  <si>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</si>
  <si>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</si>
  <si>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</si>
  <si>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</si>
  <si>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</si>
  <si>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</si>
  <si>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</si>
  <si>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</si>
  <si>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</si>
  <si>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</si>
  <si>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</si>
  <si>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</si>
  <si>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</si>
  <si>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</si>
  <si>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</si>
  <si>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</si>
  <si>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</si>
  <si>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</si>
  <si>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</si>
  <si>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</si>
  <si>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</si>
  <si>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</si>
  <si>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</si>
  <si>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</si>
  <si>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</si>
  <si>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</si>
  <si>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</si>
  <si>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</si>
  <si>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</si>
  <si>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</si>
  <si>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</si>
  <si>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</si>
  <si>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</si>
  <si>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</si>
  <si>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</si>
  <si>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</si>
  <si>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</si>
  <si>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</si>
  <si>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</si>
  <si>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</si>
  <si>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</si>
  <si>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</si>
  <si>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</si>
  <si>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</si>
  <si>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</si>
  <si>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</si>
  <si>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</si>
  <si>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</si>
  <si>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</si>
  <si>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</si>
  <si>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</si>
  <si>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</si>
  <si>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</si>
  <si>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</si>
  <si>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</si>
  <si>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</si>
  <si>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</si>
  <si>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</si>
  <si>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</si>
  <si>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</si>
  <si>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</si>
  <si>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</si>
  <si>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</si>
  <si>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</si>
  <si>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</si>
  <si>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</si>
  <si>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</si>
  <si>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</si>
  <si>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</si>
  <si>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</si>
  <si>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</si>
  <si>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</si>
  <si>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</si>
  <si>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</si>
  <si>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</si>
  <si>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</si>
  <si>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</si>
  <si>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</si>
  <si>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</si>
  <si>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</si>
  <si>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</si>
  <si>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</si>
  <si>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</si>
  <si>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</si>
  <si>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</si>
  <si>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</si>
  <si>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</si>
  <si>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</si>
  <si>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</si>
  <si>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</si>
  <si>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</si>
  <si>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</si>
  <si>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</si>
  <si>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</si>
  <si>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</si>
  <si>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</si>
  <si>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</si>
  <si>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</si>
  <si>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</si>
  <si>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</si>
  <si>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</si>
  <si>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</si>
  <si>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</si>
  <si>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</si>
  <si>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</si>
  <si>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</si>
  <si>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</si>
  <si>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</si>
  <si>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</si>
  <si>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</si>
  <si>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</si>
  <si>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</si>
  <si>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</si>
  <si>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</si>
  <si>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</si>
  <si>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</si>
  <si>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</si>
  <si>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</si>
  <si>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</si>
  <si>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</si>
  <si>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</si>
  <si>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</si>
  <si>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</si>
  <si>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</si>
  <si>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</si>
  <si>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</si>
  <si>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</si>
  <si>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</si>
  <si>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</si>
  <si>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</si>
  <si>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</si>
  <si>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</si>
  <si>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</si>
  <si>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</si>
  <si>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</si>
  <si>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</si>
  <si>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</si>
  <si>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</si>
  <si>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</si>
  <si>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</si>
  <si>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</si>
  <si>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</si>
  <si>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</si>
  <si>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</si>
  <si>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</si>
  <si>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</si>
  <si>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</si>
  <si>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</si>
  <si>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</si>
  <si>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</si>
  <si>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</si>
  <si>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</si>
  <si>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</si>
  <si>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</si>
  <si>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</si>
  <si>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</si>
  <si>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</si>
  <si>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</si>
  <si>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</si>
  <si>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</si>
  <si>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</si>
  <si>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</si>
  <si>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</si>
  <si>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</si>
  <si>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</si>
  <si>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</si>
  <si>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</si>
  <si>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</si>
  <si>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</si>
  <si>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</si>
  <si>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</si>
  <si>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</si>
  <si>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</si>
  <si>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</si>
  <si>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</si>
  <si>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</si>
  <si>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</si>
  <si>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</si>
  <si>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</si>
  <si>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</si>
  <si>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</si>
  <si>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</si>
  <si>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</si>
  <si>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</si>
  <si>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</si>
  <si>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</si>
  <si>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</si>
  <si>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</si>
  <si>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</si>
  <si>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</si>
  <si>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</si>
  <si>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</si>
  <si>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</si>
  <si>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</si>
  <si>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</si>
  <si>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</si>
  <si>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</si>
  <si>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</si>
  <si>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</si>
  <si>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</si>
  <si>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</si>
  <si>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</si>
  <si>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</si>
  <si>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</si>
  <si>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</si>
  <si>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</si>
  <si>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</si>
  <si>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</si>
  <si>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</si>
  <si>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</si>
  <si>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</si>
  <si>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</si>
  <si>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</si>
  <si>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</si>
  <si>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</si>
  <si>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</si>
  <si>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</si>
  <si>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</si>
  <si>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</si>
  <si>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</si>
  <si>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</si>
  <si>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</si>
  <si>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</si>
  <si>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</si>
  <si>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</si>
  <si>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</si>
  <si>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</si>
  <si>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</si>
  <si>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</si>
  <si>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</si>
  <si>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</si>
  <si>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</si>
  <si>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</si>
  <si>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</si>
  <si>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</si>
  <si>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</si>
  <si>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</si>
  <si>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</si>
  <si>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</si>
  <si>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</si>
  <si>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</si>
  <si>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</si>
  <si>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</si>
  <si>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</si>
  <si>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</si>
  <si>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</si>
  <si>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</si>
  <si>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</si>
  <si>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</si>
  <si>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</si>
  <si>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</si>
  <si>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</si>
  <si>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</si>
  <si>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</si>
  <si>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</si>
  <si>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</si>
  <si>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</si>
  <si>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</si>
  <si>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</si>
  <si>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</si>
  <si>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</si>
  <si>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</si>
  <si>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</si>
  <si>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</si>
  <si>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</si>
  <si>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</si>
  <si>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</si>
  <si>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</si>
  <si>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</si>
  <si>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</si>
  <si>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</si>
  <si>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</si>
  <si>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</si>
  <si>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</si>
  <si>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</si>
  <si>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</si>
  <si>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</si>
  <si>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</si>
  <si>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</si>
  <si>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</si>
  <si>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</si>
  <si>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</si>
  <si>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</si>
  <si>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</si>
  <si>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</si>
  <si>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</si>
  <si>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</si>
  <si>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</si>
  <si>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</si>
  <si>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</si>
  <si>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</si>
  <si>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</si>
  <si>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</si>
  <si>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</si>
  <si>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</si>
  <si>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</si>
  <si>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</si>
  <si>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</si>
  <si>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</si>
  <si>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</si>
  <si>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</si>
  <si>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</si>
  <si>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</si>
  <si>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</si>
  <si>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</si>
  <si>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</si>
  <si>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</si>
  <si>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</si>
  <si>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</si>
  <si>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</si>
  <si>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</si>
  <si>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</si>
  <si>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</si>
  <si>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</si>
  <si>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</si>
  <si>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</si>
  <si>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</si>
  <si>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</si>
  <si>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</si>
  <si>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</si>
  <si>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</si>
  <si>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</si>
  <si>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</si>
  <si>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</si>
  <si>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</si>
  <si>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</si>
  <si>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</si>
  <si>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</si>
  <si>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</si>
  <si>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</si>
  <si>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</si>
  <si>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</si>
  <si>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</si>
  <si>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</si>
  <si>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</si>
  <si>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</si>
  <si>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</si>
  <si>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</si>
  <si>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</si>
  <si>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</si>
  <si>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</si>
  <si>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</si>
  <si>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</si>
  <si>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</si>
  <si>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</si>
  <si>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</si>
  <si>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</si>
  <si>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</si>
  <si>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</si>
  <si>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</si>
  <si>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</si>
  <si>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</si>
  <si>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</si>
  <si>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</si>
  <si>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</si>
  <si>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</si>
  <si>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</si>
  <si>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</si>
  <si>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</si>
  <si>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</si>
  <si>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</si>
  <si>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</si>
  <si>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</si>
  <si>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</si>
  <si>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</si>
  <si>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</si>
  <si>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</si>
  <si>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</si>
  <si>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</si>
  <si>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</si>
  <si>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</si>
  <si>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</si>
  <si>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</si>
  <si>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</si>
  <si>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</si>
  <si>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</si>
  <si>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</si>
  <si>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</si>
  <si>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</si>
  <si>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</si>
  <si>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</si>
  <si>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</si>
  <si>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</si>
  <si>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</si>
  <si>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</si>
  <si>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</si>
  <si>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</si>
  <si>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</si>
  <si>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</si>
  <si>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</si>
  <si>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</si>
  <si>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</si>
  <si>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</si>
  <si>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</si>
  <si>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</si>
  <si>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</si>
  <si>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</si>
  <si>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</si>
  <si>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</si>
  <si>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</si>
  <si>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</si>
  <si>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</si>
  <si>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</si>
  <si>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</si>
  <si>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</si>
  <si>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</si>
  <si>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</si>
  <si>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</si>
  <si>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</si>
  <si>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</si>
  <si>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</si>
  <si>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</si>
  <si>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</si>
  <si>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</si>
  <si>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</si>
  <si>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</si>
  <si>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</si>
  <si>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</si>
  <si>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</si>
  <si>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</si>
  <si>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</si>
  <si>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</si>
  <si>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</si>
  <si>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</si>
  <si>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</si>
  <si>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</si>
  <si>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</si>
  <si>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</si>
  <si>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</si>
  <si>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</si>
  <si>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</si>
  <si>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</si>
  <si>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</si>
  <si>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</si>
  <si>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</si>
  <si>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</si>
  <si>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</si>
  <si>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</si>
  <si>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</si>
  <si>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</si>
  <si>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</si>
  <si>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</si>
  <si>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</si>
  <si>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</si>
  <si>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</si>
  <si>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</si>
  <si>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</si>
  <si>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</si>
  <si>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</si>
  <si>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</si>
  <si>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</si>
  <si>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</si>
  <si>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</si>
  <si>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</si>
  <si>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</si>
  <si>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</si>
  <si>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</si>
  <si>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</si>
  <si>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</si>
  <si>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</si>
  <si>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</si>
  <si>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</si>
  <si>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</si>
  <si>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</si>
  <si>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</si>
  <si>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</si>
  <si>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</si>
  <si>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</si>
  <si>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</si>
  <si>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</si>
  <si>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</si>
  <si>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</si>
  <si>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</si>
  <si>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</si>
  <si>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</si>
  <si>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</si>
  <si>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</si>
  <si>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</si>
  <si>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</si>
  <si>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</si>
  <si>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</si>
  <si>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</si>
  <si>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</si>
  <si>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</si>
  <si>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</si>
  <si>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</si>
  <si>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</si>
  <si>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</si>
  <si>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</si>
  <si>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</si>
  <si>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</si>
  <si>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</si>
  <si>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</si>
  <si>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</si>
  <si>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</si>
  <si>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</si>
  <si>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</si>
  <si>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</si>
  <si>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</si>
  <si>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</si>
  <si>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</si>
  <si>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</si>
  <si>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</si>
  <si>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</si>
  <si>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</si>
  <si>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</si>
  <si>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</si>
  <si>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</si>
  <si>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</si>
  <si>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</si>
  <si>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</si>
  <si>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</si>
  <si>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</si>
  <si>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</si>
  <si>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</si>
  <si>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</si>
  <si>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</si>
  <si>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</si>
  <si>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</si>
  <si>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</si>
  <si>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</si>
  <si>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</si>
  <si>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</si>
  <si>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</si>
  <si>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</si>
  <si>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</si>
  <si>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</si>
  <si>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</si>
  <si>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</si>
  <si>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</si>
  <si>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</si>
  <si>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</si>
  <si>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</si>
  <si>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</si>
  <si>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</si>
  <si>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</si>
  <si>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</si>
  <si>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</si>
  <si>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</si>
  <si>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</si>
  <si>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</si>
  <si>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</si>
  <si>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</si>
  <si>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</si>
  <si>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</si>
  <si>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</si>
  <si>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</si>
  <si>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</si>
  <si>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</si>
  <si>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</si>
  <si>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</si>
  <si>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</si>
  <si>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</si>
  <si>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</si>
  <si>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</si>
  <si>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</si>
  <si>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</si>
  <si>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</si>
  <si>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</si>
  <si>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</si>
  <si>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</si>
  <si>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</si>
  <si>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</si>
  <si>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</si>
  <si>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</si>
  <si>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</si>
  <si>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</si>
  <si>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</si>
  <si>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</si>
  <si>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</si>
  <si>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</si>
  <si>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</si>
  <si>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</si>
  <si>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</si>
  <si>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</si>
  <si>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</si>
  <si>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</si>
  <si>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</si>
  <si>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</si>
  <si>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</si>
  <si>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</si>
  <si>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</si>
  <si>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</si>
  <si>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</si>
  <si>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</si>
  <si>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</si>
  <si>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</si>
  <si>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</si>
  <si>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</si>
  <si>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</si>
  <si>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</si>
  <si>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</si>
  <si>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</si>
  <si>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</si>
  <si>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</si>
  <si>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</si>
  <si>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</si>
  <si>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</si>
  <si>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</si>
  <si>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</si>
  <si>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</si>
  <si>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</si>
  <si>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</si>
  <si>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</si>
  <si>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</si>
  <si>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</si>
  <si>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</si>
  <si>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</si>
  <si>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</si>
  <si>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</si>
  <si>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</si>
  <si>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</si>
  <si>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</si>
  <si>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</si>
  <si>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</si>
  <si>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</si>
  <si>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</si>
  <si>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</si>
  <si>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</si>
  <si>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</si>
  <si>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</si>
  <si>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</si>
  <si>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</si>
  <si>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</si>
  <si>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</si>
  <si>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</si>
  <si>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</si>
  <si>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</si>
  <si>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</si>
  <si>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</si>
  <si>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</si>
  <si>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</si>
  <si>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</si>
  <si>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</si>
  <si>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</si>
  <si>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</si>
  <si>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</si>
  <si>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</si>
  <si>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</si>
  <si>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</si>
  <si>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</si>
  <si>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</si>
  <si>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</si>
  <si>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</si>
  <si>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</si>
  <si>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</si>
  <si>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</si>
  <si>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</si>
  <si>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</si>
  <si>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</si>
  <si>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</si>
  <si>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</si>
  <si>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</si>
  <si>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</si>
  <si>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</si>
  <si>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</si>
  <si>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</si>
  <si>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</si>
  <si>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</si>
  <si>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</si>
  <si>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</si>
  <si>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</si>
  <si>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</si>
  <si>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</si>
  <si>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</si>
  <si>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</si>
  <si>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</si>
  <si>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</si>
  <si>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</si>
  <si>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</si>
  <si>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</si>
  <si>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</si>
  <si>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</si>
  <si>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</si>
  <si>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</si>
  <si>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</si>
  <si>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</si>
  <si>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</si>
  <si>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</si>
  <si>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</si>
  <si>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</si>
  <si>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</si>
  <si>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</si>
  <si>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</si>
  <si>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</si>
  <si>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</si>
  <si>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</si>
  <si>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</si>
  <si>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</si>
  <si>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</si>
  <si>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</si>
  <si>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</si>
  <si>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</si>
  <si>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</si>
  <si>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</si>
  <si>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</si>
  <si>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</si>
  <si>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</si>
  <si>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</si>
  <si>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</si>
  <si>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</si>
  <si>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</si>
  <si>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</si>
  <si>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</si>
  <si>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</si>
  <si>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</si>
  <si>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</si>
  <si>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</si>
  <si>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</si>
  <si>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</si>
  <si>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</si>
  <si>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</si>
  <si>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</si>
  <si>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</si>
  <si>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</si>
  <si>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</si>
  <si>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</si>
  <si>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</si>
  <si>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</si>
  <si>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</si>
  <si>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</si>
  <si>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</si>
  <si>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</si>
  <si>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</si>
  <si>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</si>
  <si>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</si>
  <si>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</si>
  <si>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</si>
  <si>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</si>
  <si>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</si>
  <si>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</si>
  <si>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</si>
  <si>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</si>
  <si>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</si>
  <si>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</si>
  <si>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</si>
  <si>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</si>
  <si>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</si>
  <si>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</si>
  <si>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</si>
  <si>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</si>
  <si>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</si>
  <si>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</si>
  <si>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</si>
  <si>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</si>
  <si>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</si>
  <si>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</si>
  <si>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</si>
  <si>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</si>
  <si>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</si>
  <si>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</si>
  <si>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</si>
  <si>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</si>
  <si>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</si>
  <si>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</si>
  <si>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</si>
  <si>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</si>
  <si>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</si>
  <si>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</si>
  <si>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</si>
  <si>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</si>
  <si>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</si>
  <si>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</si>
  <si>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</si>
  <si>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</si>
  <si>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</si>
  <si>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</si>
  <si>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</si>
  <si>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</si>
  <si>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</si>
  <si>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</si>
  <si>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</si>
  <si>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</si>
  <si>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</si>
  <si>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</si>
  <si>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</si>
  <si>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</si>
  <si>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</si>
  <si>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</si>
  <si>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</si>
  <si>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</si>
  <si>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</si>
  <si>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</si>
  <si>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</si>
  <si>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</si>
  <si>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</si>
  <si>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</si>
  <si>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</si>
  <si>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</si>
  <si>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</si>
  <si>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</si>
  <si>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</si>
  <si>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</si>
  <si>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</si>
  <si>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</si>
  <si>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</si>
  <si>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</si>
  <si>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</si>
  <si>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</si>
  <si>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</si>
  <si>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</si>
  <si>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</si>
  <si>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</si>
  <si>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</si>
  <si>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</si>
  <si>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</si>
  <si>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</si>
  <si>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</si>
  <si>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</si>
  <si>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</si>
  <si>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</si>
  <si>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</si>
  <si>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</si>
  <si>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</si>
  <si>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</si>
  <si>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</si>
  <si>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</si>
  <si>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</si>
  <si>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</si>
  <si>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</si>
  <si>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</si>
  <si>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</si>
  <si>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</si>
  <si>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</si>
  <si>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</si>
  <si>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</si>
  <si>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</si>
  <si>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</si>
  <si>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</si>
  <si>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</si>
  <si>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</si>
  <si>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</si>
  <si>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</si>
  <si>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</si>
  <si>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</si>
  <si>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</si>
  <si>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</si>
  <si>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</si>
  <si>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</si>
  <si>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</si>
  <si>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</si>
  <si>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</si>
  <si>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</si>
  <si>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</si>
  <si>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</si>
  <si>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</si>
  <si>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</si>
  <si>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</si>
  <si>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</si>
  <si>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</si>
  <si>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</si>
  <si>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</si>
  <si>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</si>
  <si>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</si>
  <si>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</si>
  <si>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</si>
  <si>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</si>
  <si>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</si>
  <si>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</si>
  <si>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</si>
  <si>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</si>
  <si>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</si>
  <si>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</si>
  <si>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</si>
  <si>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</si>
  <si>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</si>
  <si>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</si>
  <si>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</si>
  <si>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</si>
  <si>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</si>
  <si>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</si>
  <si>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</si>
  <si>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</si>
  <si>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</si>
  <si>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</si>
  <si>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</si>
  <si>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</si>
  <si>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</si>
  <si>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</si>
  <si>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</si>
  <si>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</si>
  <si>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</si>
  <si>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</si>
  <si>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</si>
  <si>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</si>
  <si>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</si>
  <si>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</si>
  <si>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</si>
  <si>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</si>
  <si>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</si>
  <si>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</si>
  <si>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</si>
  <si>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</si>
  <si>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</si>
  <si>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</si>
  <si>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</si>
  <si>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</si>
  <si>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</si>
  <si>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</si>
  <si>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</si>
  <si>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</si>
  <si>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</si>
  <si>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</si>
  <si>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</si>
  <si>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</si>
  <si>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</si>
  <si>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</si>
  <si>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</si>
  <si>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</si>
  <si>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</si>
  <si>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</si>
  <si>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</si>
  <si>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</si>
  <si>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</si>
  <si>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</si>
  <si>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</si>
  <si>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</si>
  <si>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</si>
  <si>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</si>
  <si>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</si>
  <si>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</si>
  <si>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</si>
  <si>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</si>
  <si>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</si>
  <si>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</si>
  <si>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</si>
  <si>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</si>
  <si>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</si>
  <si>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</si>
  <si>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</si>
  <si>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</si>
  <si>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</si>
  <si>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</si>
  <si>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</si>
  <si>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</si>
  <si>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</si>
  <si>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</si>
  <si>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</si>
  <si>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</si>
  <si>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</si>
  <si>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</si>
  <si>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</si>
  <si>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</si>
  <si>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</si>
  <si>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</si>
  <si>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</si>
  <si>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</si>
  <si>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</si>
  <si>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</si>
  <si>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</si>
  <si>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</si>
  <si>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</si>
  <si>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</si>
  <si>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</si>
  <si>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</si>
  <si>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</si>
  <si>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</si>
  <si>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</si>
  <si>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</si>
  <si>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</si>
  <si>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</si>
  <si>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</si>
  <si>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</si>
  <si>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</si>
  <si>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</si>
  <si>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</si>
  <si>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</si>
  <si>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</si>
  <si>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</si>
  <si>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</si>
  <si>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</si>
  <si>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</si>
  <si>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</si>
  <si>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</si>
  <si>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</si>
  <si>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</si>
  <si>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</si>
  <si>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</si>
  <si>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</si>
  <si>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</si>
  <si>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</si>
  <si>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</si>
  <si>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</si>
  <si>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</si>
  <si>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</si>
  <si>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</si>
  <si>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</si>
  <si>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</si>
  <si>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</si>
  <si>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</si>
  <si>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</si>
  <si>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</si>
  <si>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</si>
  <si>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</si>
  <si>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</si>
  <si>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</si>
  <si>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</si>
  <si>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</si>
  <si>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</si>
  <si>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</si>
  <si>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</si>
  <si>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</si>
  <si>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</si>
  <si>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</si>
  <si>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</si>
  <si>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</si>
  <si>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</si>
  <si>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</si>
  <si>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</si>
  <si>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</si>
  <si>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</si>
  <si>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</si>
  <si>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</si>
  <si>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</si>
  <si>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</si>
  <si>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</si>
  <si>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</si>
  <si>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</si>
  <si>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</si>
  <si>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</si>
  <si>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</si>
  <si>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</si>
  <si>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</si>
  <si>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</si>
  <si>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</si>
  <si>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</si>
  <si>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</si>
  <si>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</si>
  <si>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</si>
  <si>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</si>
  <si>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</si>
  <si>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</si>
  <si>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</si>
  <si>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</si>
  <si>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</si>
  <si>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</si>
  <si>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</si>
  <si>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</si>
  <si>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</si>
  <si>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</si>
  <si>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</si>
  <si>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</si>
  <si>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</si>
  <si>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</si>
  <si>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</si>
  <si>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</si>
  <si>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</si>
  <si>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</si>
  <si>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</si>
  <si>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</si>
  <si>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</si>
  <si>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</si>
  <si>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</si>
  <si>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</si>
  <si>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</si>
  <si>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</si>
  <si>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</si>
  <si>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</si>
  <si>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</si>
  <si>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</si>
  <si>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</si>
  <si>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</si>
  <si>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</si>
  <si>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</si>
  <si>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</si>
  <si>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</si>
  <si>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</si>
  <si>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</si>
  <si>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</si>
  <si>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</si>
  <si>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</si>
  <si>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</si>
  <si>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</si>
  <si>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</si>
  <si>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</si>
  <si>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</si>
  <si>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</si>
  <si>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</si>
  <si>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</si>
  <si>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</si>
  <si>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</si>
  <si>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</si>
  <si>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</si>
  <si>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</si>
  <si>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</si>
  <si>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</si>
  <si>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</si>
  <si>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</si>
  <si>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</si>
  <si>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</si>
  <si>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</si>
  <si>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</si>
  <si>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</si>
  <si>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</si>
  <si>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</si>
  <si>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</si>
  <si>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</si>
  <si>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</si>
  <si>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</si>
  <si>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</si>
  <si>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</si>
  <si>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</si>
  <si>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</si>
  <si>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</si>
  <si>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</si>
  <si>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</si>
  <si>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</si>
  <si>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</si>
  <si>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</si>
  <si>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</si>
  <si>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</si>
  <si>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</si>
  <si>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</si>
  <si>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</si>
  <si>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</si>
  <si>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</si>
  <si>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</si>
  <si>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</si>
  <si>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</si>
  <si>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</si>
  <si>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</si>
  <si>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</si>
  <si>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</si>
  <si>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</si>
  <si>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</si>
  <si>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</si>
  <si>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</si>
  <si>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</si>
  <si>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</si>
  <si>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</si>
  <si>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</si>
  <si>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</si>
  <si>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</si>
  <si>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</si>
  <si>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</si>
  <si>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</si>
  <si>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</si>
  <si>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</si>
  <si>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</si>
  <si>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</si>
  <si>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</si>
  <si>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</si>
  <si>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</si>
  <si>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</si>
  <si>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</si>
  <si>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</si>
  <si>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</si>
  <si>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</si>
  <si>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</si>
  <si>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</si>
  <si>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</si>
  <si>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</si>
  <si>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</si>
  <si>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</si>
  <si>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</si>
  <si>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</si>
  <si>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</si>
  <si>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</si>
  <si>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</si>
  <si>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</si>
  <si>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</si>
  <si>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</si>
  <si>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</si>
  <si>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</si>
  <si>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</si>
  <si>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</si>
  <si>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</si>
  <si>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</si>
  <si>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</si>
  <si>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</si>
  <si>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</si>
  <si>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</si>
  <si>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</si>
  <si>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</si>
  <si>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</si>
  <si>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</si>
  <si>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</si>
  <si>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</si>
  <si>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</si>
  <si>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</si>
  <si>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</si>
  <si>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</si>
  <si>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</si>
  <si>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</si>
  <si>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</si>
  <si>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</si>
  <si>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</si>
  <si>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</si>
  <si>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</si>
  <si>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</si>
  <si>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</si>
  <si>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</si>
  <si>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</si>
  <si>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</si>
  <si>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</si>
  <si>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</si>
  <si>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</si>
  <si>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</si>
  <si>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</si>
  <si>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</si>
  <si>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</si>
  <si>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</si>
  <si>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</si>
  <si>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</si>
  <si>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</si>
  <si>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</si>
  <si>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</si>
  <si>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</si>
  <si>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</si>
  <si>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</si>
  <si>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</si>
  <si>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</si>
  <si>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</si>
  <si>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</si>
  <si>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</si>
  <si>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</si>
  <si>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</si>
  <si>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</si>
  <si>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</si>
  <si>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</si>
  <si>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</si>
  <si>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</si>
  <si>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</si>
  <si>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</si>
  <si>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</si>
  <si>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</si>
  <si>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</si>
  <si>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</si>
  <si>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</si>
  <si>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</si>
  <si>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</si>
  <si>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</si>
  <si>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</si>
  <si>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</si>
  <si>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</si>
  <si>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</si>
  <si>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</si>
  <si>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</si>
  <si>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</si>
  <si>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</si>
  <si>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</si>
  <si>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</si>
  <si>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</si>
  <si>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</si>
  <si>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</si>
  <si>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</si>
  <si>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</si>
  <si>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</si>
  <si>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</si>
  <si>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</si>
  <si>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</si>
  <si>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</si>
  <si>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</si>
  <si>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</si>
  <si>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</si>
  <si>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</si>
  <si>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</si>
  <si>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</si>
  <si>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</si>
  <si>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</si>
  <si>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</si>
  <si>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</si>
  <si>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</si>
  <si>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</si>
  <si>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</si>
  <si>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</si>
  <si>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</si>
  <si>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</si>
  <si>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</si>
  <si>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</si>
  <si>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</si>
  <si>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</si>
  <si>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</si>
  <si>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</si>
  <si>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</si>
  <si>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</si>
  <si>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</si>
  <si>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</si>
  <si>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</si>
  <si>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</si>
  <si>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</si>
  <si>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</si>
  <si>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</si>
  <si>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</si>
  <si>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</si>
  <si>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</si>
  <si>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</si>
  <si>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</si>
  <si>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</si>
  <si>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</si>
  <si>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</si>
  <si>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</si>
  <si>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</si>
  <si>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</si>
  <si>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</si>
  <si>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</si>
  <si>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</si>
  <si>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</si>
  <si>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</si>
  <si>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</si>
  <si>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</si>
  <si>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</si>
  <si>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</si>
  <si>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</si>
  <si>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</si>
  <si>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</si>
  <si>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</si>
  <si>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</si>
  <si>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</si>
  <si>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</si>
  <si>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</si>
  <si>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</si>
  <si>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</si>
  <si>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</si>
  <si>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</si>
  <si>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</si>
  <si>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</si>
  <si>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</si>
  <si>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</si>
  <si>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</si>
  <si>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</si>
  <si>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</si>
  <si>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</si>
  <si>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</si>
  <si>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</si>
  <si>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</si>
  <si>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</si>
  <si>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</si>
  <si>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</si>
  <si>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</si>
  <si>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</si>
  <si>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</si>
  <si>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</si>
  <si>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</si>
  <si>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</si>
  <si>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</si>
  <si>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</si>
  <si>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</si>
  <si>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</si>
  <si>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</si>
  <si>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</si>
  <si>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</si>
  <si>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</si>
  <si>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</si>
  <si>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</si>
  <si>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</si>
  <si>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</si>
  <si>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</si>
  <si>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</si>
  <si>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</si>
  <si>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</si>
  <si>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</si>
  <si>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</si>
  <si>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</si>
  <si>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</si>
  <si>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</si>
  <si>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</si>
  <si>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</si>
  <si>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</si>
  <si>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</si>
  <si>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</si>
  <si>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</si>
  <si>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</si>
  <si>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</si>
  <si>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</si>
  <si>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</si>
  <si>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</si>
  <si>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</si>
  <si>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</si>
  <si>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</si>
  <si>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</si>
  <si>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</si>
  <si>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</si>
  <si>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</si>
  <si>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</si>
  <si>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</si>
  <si>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</si>
  <si>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</si>
  <si>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</si>
  <si>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</si>
  <si>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</si>
  <si>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</si>
  <si>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</si>
  <si>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</si>
  <si>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</si>
  <si>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</si>
  <si>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</si>
  <si>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</si>
  <si>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</si>
  <si>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</si>
  <si>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</si>
  <si>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</si>
  <si>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</si>
  <si>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</si>
  <si>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</si>
  <si>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</si>
  <si>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</si>
  <si>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</si>
  <si>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</si>
  <si>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</si>
  <si>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</si>
  <si>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</si>
  <si>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</si>
  <si>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</si>
  <si>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</si>
  <si>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</si>
  <si>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</si>
  <si>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</si>
  <si>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</si>
  <si>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</si>
  <si>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</si>
  <si>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</si>
  <si>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</si>
  <si>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</si>
  <si>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</si>
  <si>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</si>
  <si>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</si>
  <si>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</si>
  <si>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</si>
  <si>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</si>
  <si>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</si>
  <si>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</si>
  <si>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</si>
  <si>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</si>
  <si>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</si>
  <si>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</si>
  <si>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</si>
  <si>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</si>
  <si>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</si>
  <si>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</si>
  <si>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</si>
  <si>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</si>
  <si>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</si>
  <si>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</si>
  <si>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</si>
  <si>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</si>
  <si>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</si>
  <si>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</si>
  <si>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</si>
  <si>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</si>
  <si>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</si>
  <si>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</si>
  <si>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</si>
  <si>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</si>
  <si>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</si>
  <si>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</si>
  <si>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</si>
  <si>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</si>
  <si>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</si>
  <si>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</si>
  <si>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</si>
  <si>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</si>
  <si>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</si>
  <si>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</si>
  <si>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</si>
  <si>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</si>
  <si>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</si>
  <si>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</si>
  <si>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</si>
  <si>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</si>
  <si>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</si>
  <si>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</si>
  <si>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</si>
  <si>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</si>
  <si>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</si>
  <si>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</si>
  <si>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</si>
  <si>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</si>
  <si>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</si>
  <si>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</si>
  <si>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</si>
  <si>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</si>
  <si>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</si>
  <si>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</si>
  <si>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</si>
  <si>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</si>
  <si>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</si>
  <si>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</si>
  <si>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</si>
  <si>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</si>
  <si>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</si>
  <si>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</si>
  <si>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</si>
  <si>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</si>
  <si>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</si>
  <si>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</si>
  <si>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</si>
  <si>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</si>
  <si>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</si>
  <si>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</si>
  <si>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</si>
  <si>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</si>
  <si>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</si>
  <si>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</si>
  <si>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</si>
  <si>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</si>
  <si>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</si>
  <si>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</si>
  <si>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</si>
  <si>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</si>
  <si>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</si>
  <si>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</si>
  <si>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</si>
  <si>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</si>
  <si>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</si>
  <si>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</si>
  <si>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</si>
  <si>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</si>
  <si>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</si>
  <si>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</si>
  <si>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</si>
  <si>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</si>
  <si>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</si>
  <si>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</si>
  <si>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</si>
  <si>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</si>
  <si>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</si>
  <si>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</si>
  <si>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</si>
  <si>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</si>
  <si>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</si>
  <si>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</si>
  <si>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</si>
  <si>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</si>
  <si>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</si>
  <si>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</si>
  <si>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</si>
  <si>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</si>
  <si>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</si>
  <si>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</si>
  <si>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</si>
  <si>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</si>
  <si>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</si>
  <si>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</si>
  <si>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</si>
  <si>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</si>
  <si>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</si>
  <si>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</si>
  <si>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</si>
  <si>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</si>
  <si>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</si>
  <si>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</si>
  <si>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</si>
  <si>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</si>
  <si>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</si>
  <si>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</si>
  <si>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</si>
  <si>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</si>
  <si>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</si>
  <si>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</si>
  <si>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</si>
  <si>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</si>
  <si>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</si>
  <si>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</si>
  <si>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</si>
  <si>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</si>
  <si>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</si>
  <si>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</si>
  <si>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</si>
  <si>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</si>
  <si>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</si>
  <si>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</si>
  <si>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</si>
  <si>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</si>
  <si>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</si>
  <si>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</si>
  <si>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</si>
  <si>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</si>
  <si>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</si>
  <si>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</si>
  <si>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</si>
  <si>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</si>
  <si>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</si>
  <si>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</si>
  <si>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</si>
  <si>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</si>
  <si>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</si>
  <si>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</si>
  <si>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</si>
  <si>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</si>
  <si>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</si>
  <si>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</si>
  <si>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</si>
  <si>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</si>
  <si>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</si>
  <si>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</si>
  <si>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</si>
  <si>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</si>
  <si>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</si>
  <si>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</si>
  <si>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</si>
  <si>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</si>
  <si>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</si>
  <si>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</si>
  <si>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</si>
  <si>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</si>
  <si>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</si>
  <si>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</si>
  <si>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</si>
  <si>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</si>
  <si>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</si>
  <si>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</si>
  <si>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</si>
  <si>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</si>
  <si>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</si>
  <si>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</si>
  <si>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</si>
  <si>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</si>
  <si>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</si>
  <si>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</si>
  <si>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</si>
  <si>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</si>
  <si>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</si>
  <si>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</si>
  <si>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</si>
  <si>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</si>
  <si>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</si>
  <si>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</si>
  <si>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</si>
  <si>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</si>
  <si>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</si>
  <si>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</si>
  <si>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</si>
  <si>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</si>
  <si>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</si>
  <si>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</si>
  <si>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</si>
  <si>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</si>
  <si>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</si>
  <si>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</si>
  <si>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</si>
  <si>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</si>
  <si>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</si>
  <si>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</si>
  <si>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</si>
  <si>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</si>
  <si>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</si>
  <si>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</si>
  <si>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</si>
  <si>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</si>
  <si>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</si>
  <si>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</si>
  <si>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</si>
  <si>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</si>
  <si>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</si>
  <si>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</si>
  <si>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</si>
  <si>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</si>
  <si>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</si>
  <si>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</si>
  <si>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</si>
  <si>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</si>
  <si>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</si>
  <si>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</si>
  <si>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</si>
  <si>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</si>
  <si>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</si>
  <si>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</si>
  <si>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</si>
  <si>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</si>
  <si>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</si>
  <si>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</si>
  <si>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</si>
  <si>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</si>
  <si>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</si>
  <si>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</si>
  <si>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</si>
  <si>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</si>
  <si>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</si>
  <si>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</si>
  <si>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</si>
  <si>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</si>
  <si>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</si>
  <si>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</si>
  <si>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</si>
  <si>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</si>
  <si>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</si>
  <si>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</si>
  <si>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</si>
  <si>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</si>
  <si>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</si>
  <si>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</si>
  <si>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</si>
  <si>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</si>
  <si>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</si>
  <si>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</si>
  <si>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</si>
  <si>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</si>
  <si>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</si>
  <si>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</si>
  <si>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</si>
  <si>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</si>
  <si>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</si>
  <si>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</si>
  <si>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</si>
  <si>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</si>
  <si>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</si>
  <si>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</si>
  <si>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</si>
  <si>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</si>
  <si>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</si>
  <si>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</si>
  <si>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</si>
  <si>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</si>
  <si>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</si>
  <si>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</si>
  <si>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</si>
  <si>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</si>
  <si>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</si>
  <si>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</si>
  <si>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</si>
  <si>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</si>
  <si>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</si>
  <si>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</si>
  <si>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</si>
  <si>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</si>
  <si>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</si>
  <si>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</si>
  <si>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</si>
  <si>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</si>
  <si>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</si>
  <si>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</si>
  <si>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</si>
  <si>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</si>
  <si>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</si>
  <si>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</si>
  <si>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</si>
  <si>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</si>
  <si>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</si>
  <si>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</si>
  <si>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</si>
  <si>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</si>
  <si>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</si>
  <si>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</si>
  <si>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</si>
  <si>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</si>
  <si>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</si>
  <si>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</si>
  <si>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</si>
  <si>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</si>
  <si>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</si>
  <si>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</si>
  <si>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</si>
  <si>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</si>
  <si>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</si>
  <si>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</si>
  <si>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</si>
  <si>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</si>
  <si>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</si>
  <si>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</si>
  <si>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</si>
  <si>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</si>
  <si>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</si>
  <si>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</si>
  <si>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</si>
  <si>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</si>
  <si>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</si>
  <si>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</si>
  <si>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</si>
  <si>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</si>
  <si>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</si>
  <si>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</si>
  <si>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</si>
  <si>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</si>
  <si>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</si>
  <si>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</si>
  <si>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</si>
  <si>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</si>
  <si>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</si>
  <si>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</si>
  <si>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</si>
  <si>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</si>
  <si>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</si>
  <si>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</si>
  <si>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</si>
  <si>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</si>
  <si>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</si>
  <si>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</si>
  <si>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</si>
  <si>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</si>
  <si>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</si>
  <si>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</si>
  <si>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</si>
  <si>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</si>
  <si>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</si>
  <si>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</si>
  <si>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</si>
  <si>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</si>
  <si>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</si>
  <si>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</si>
  <si>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</si>
  <si>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</si>
  <si>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</si>
  <si>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</si>
  <si>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</si>
  <si>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</si>
  <si>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</si>
  <si>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</si>
  <si>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</si>
  <si>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</si>
  <si>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</si>
  <si>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</si>
  <si>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</si>
  <si>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</si>
  <si>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</si>
  <si>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</si>
  <si>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</si>
  <si>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</si>
  <si>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</si>
  <si>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</si>
  <si>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</si>
  <si>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</si>
  <si>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</si>
  <si>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</si>
  <si>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</si>
  <si>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</si>
  <si>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</si>
  <si>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</si>
  <si>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</si>
  <si>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</si>
  <si>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</si>
  <si>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</si>
  <si>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</si>
  <si>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</si>
  <si>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</si>
  <si>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</si>
  <si>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</si>
  <si>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</si>
  <si>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</si>
  <si>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</si>
  <si>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</si>
  <si>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</si>
  <si>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</si>
  <si>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</si>
  <si>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</si>
  <si>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</si>
  <si>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</si>
  <si>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</si>
  <si>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</si>
  <si>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</si>
  <si>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</si>
  <si>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</si>
  <si>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</si>
  <si>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</si>
  <si>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</si>
  <si>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</si>
  <si>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</si>
  <si>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</si>
  <si>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</si>
  <si>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</si>
  <si>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</si>
  <si>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</si>
  <si>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</si>
  <si>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</si>
  <si>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</si>
  <si>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</si>
  <si>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</si>
  <si>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</si>
  <si>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</si>
  <si>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</si>
  <si>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</si>
  <si>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</si>
  <si>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</si>
  <si>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</si>
  <si>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</si>
  <si>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</si>
  <si>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</si>
  <si>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</si>
  <si>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</si>
  <si>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</si>
  <si>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</si>
  <si>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</si>
  <si>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</si>
  <si>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</si>
  <si>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</si>
  <si>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</si>
  <si>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</si>
  <si>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</si>
  <si>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</si>
  <si>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</si>
  <si>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</si>
  <si>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</si>
  <si>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</si>
  <si>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</si>
  <si>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</si>
  <si>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</si>
  <si>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</si>
  <si>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</si>
  <si>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</si>
  <si>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</si>
  <si>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</si>
  <si>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</si>
  <si>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</si>
  <si>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</si>
  <si>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</si>
  <si>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</si>
  <si>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</si>
  <si>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</si>
  <si>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</si>
  <si>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</si>
  <si>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</si>
  <si>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</si>
  <si>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</si>
  <si>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</si>
  <si>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</si>
  <si>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</si>
  <si>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</si>
  <si>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</si>
  <si>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</si>
  <si>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</si>
  <si>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</si>
  <si>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</si>
  <si>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</si>
  <si>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</si>
  <si>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</si>
  <si>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</si>
  <si>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</si>
  <si>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</si>
  <si>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</si>
  <si>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</si>
  <si>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</si>
  <si>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</si>
  <si>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</si>
  <si>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</si>
  <si>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</si>
  <si>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</si>
  <si>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</si>
  <si>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</si>
  <si>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</si>
  <si>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</si>
  <si>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</si>
  <si>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</si>
  <si>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</si>
  <si>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</si>
  <si>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</si>
  <si>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</si>
  <si>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</si>
  <si>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</si>
  <si>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</si>
  <si>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</si>
  <si>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</si>
  <si>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</si>
  <si>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</si>
  <si>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</si>
  <si>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</si>
  <si>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</si>
  <si>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</si>
  <si>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</si>
  <si>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</si>
  <si>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</si>
  <si>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</si>
  <si>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</si>
  <si>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</si>
  <si>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</si>
  <si>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</si>
  <si>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</si>
  <si>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</si>
  <si>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</si>
  <si>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</si>
  <si>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</si>
  <si>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</si>
  <si>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</si>
  <si>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</si>
  <si>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</si>
  <si>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</si>
  <si>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</si>
  <si>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</si>
  <si>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</si>
  <si>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</si>
  <si>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</si>
  <si>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</si>
  <si>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</si>
  <si>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</si>
  <si>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</si>
  <si>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</si>
  <si>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</si>
  <si>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</si>
  <si>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</si>
  <si>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</si>
  <si>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</si>
  <si>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</si>
  <si>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</si>
  <si>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</si>
  <si>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</si>
  <si>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</si>
  <si>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</si>
  <si>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</si>
  <si>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</si>
  <si>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</si>
  <si>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</si>
  <si>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</si>
  <si>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</si>
  <si>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</si>
  <si>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</si>
  <si>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</si>
  <si>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</si>
  <si>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</si>
  <si>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</si>
  <si>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</si>
  <si>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</si>
  <si>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</si>
  <si>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</si>
  <si>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</si>
  <si>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</si>
  <si>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</si>
  <si>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</si>
  <si>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</si>
  <si>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</si>
  <si>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</si>
  <si>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</si>
  <si>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</si>
  <si>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</si>
  <si>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</si>
  <si>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</si>
  <si>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</si>
  <si>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</si>
  <si>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</si>
  <si>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</si>
  <si>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</si>
  <si>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</si>
  <si>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</si>
  <si>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</si>
  <si>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</si>
  <si>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</si>
  <si>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</si>
  <si>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</si>
  <si>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</si>
  <si>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</si>
  <si>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</si>
  <si>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</si>
  <si>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</si>
  <si>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</si>
  <si>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</si>
  <si>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</si>
  <si>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</si>
  <si>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</si>
  <si>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</si>
  <si>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</si>
  <si>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</si>
  <si>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</si>
  <si>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</si>
  <si>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</si>
  <si>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</si>
  <si>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</si>
  <si>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</si>
  <si>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</si>
  <si>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</si>
  <si>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</si>
  <si>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</si>
  <si>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</si>
  <si>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</si>
  <si>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</si>
  <si>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</si>
  <si>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</si>
  <si>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</si>
  <si>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</si>
  <si>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</si>
  <si>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</si>
  <si>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</si>
  <si>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</si>
  <si>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</si>
  <si>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</si>
  <si>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</si>
  <si>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</si>
  <si>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</si>
  <si>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</si>
  <si>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</si>
  <si>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</si>
  <si>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</si>
  <si>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</si>
  <si>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</si>
  <si>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</si>
  <si>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</si>
  <si>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</si>
  <si>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</si>
  <si>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</si>
  <si>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</si>
  <si>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</si>
  <si>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</si>
  <si>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</si>
  <si>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</si>
  <si>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</si>
  <si>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</si>
  <si>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</si>
  <si>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</si>
  <si>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</si>
  <si>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</si>
  <si>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</si>
  <si>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</si>
  <si>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</si>
  <si>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</si>
  <si>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</si>
  <si>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</si>
  <si>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</si>
  <si>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</si>
  <si>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</si>
  <si>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</si>
  <si>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</si>
  <si>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</si>
  <si>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</si>
  <si>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</si>
  <si>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</si>
  <si>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</si>
  <si>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</si>
  <si>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</si>
  <si>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</si>
  <si>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</si>
  <si>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</si>
  <si>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</si>
  <si>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</si>
  <si>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</si>
  <si>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</si>
  <si>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</si>
  <si>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</si>
  <si>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</si>
  <si>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</si>
  <si>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</si>
  <si>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</si>
  <si>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</si>
  <si>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</si>
  <si>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</si>
  <si>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</si>
  <si>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</si>
  <si>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</si>
  <si>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</si>
  <si>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</si>
  <si>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</si>
  <si>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</si>
  <si>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</si>
  <si>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</si>
  <si>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</si>
  <si>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</si>
  <si>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</si>
  <si>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</si>
  <si>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</si>
  <si>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</si>
  <si>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</si>
  <si>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</si>
  <si>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</si>
  <si>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</si>
  <si>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</si>
  <si>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</si>
  <si>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</si>
  <si>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</si>
  <si>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</si>
  <si>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</si>
  <si>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</si>
  <si>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</si>
  <si>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</si>
  <si>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</si>
  <si>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</si>
  <si>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</si>
  <si>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</si>
  <si>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</si>
  <si>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</si>
  <si>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</si>
  <si>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</si>
  <si>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</si>
  <si>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</si>
  <si>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</si>
  <si>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</si>
  <si>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</si>
  <si>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</si>
  <si>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</si>
  <si>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</si>
  <si>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</si>
  <si>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</si>
  <si>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</si>
  <si>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</si>
  <si>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</si>
  <si>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</si>
  <si>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</si>
  <si>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</si>
  <si>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</si>
  <si>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</si>
  <si>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</si>
  <si>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</si>
  <si>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</si>
  <si>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</si>
  <si>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</si>
  <si>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</si>
  <si>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</si>
  <si>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</si>
  <si>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</si>
  <si>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</si>
  <si>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</si>
  <si>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</si>
  <si>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</si>
  <si>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</si>
  <si>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</si>
  <si>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</si>
  <si>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</si>
  <si>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</si>
  <si>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</si>
  <si>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</si>
  <si>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</si>
  <si>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</si>
  <si>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</si>
  <si>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</si>
  <si>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</si>
  <si>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</si>
  <si>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</si>
  <si>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</si>
  <si>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</si>
  <si>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</si>
  <si>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</si>
  <si>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</si>
  <si>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</si>
  <si>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</si>
  <si>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</si>
  <si>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</si>
  <si>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</si>
  <si>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</si>
  <si>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</si>
  <si>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</si>
  <si>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</si>
  <si>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</si>
  <si>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</si>
  <si>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</si>
  <si>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</si>
  <si>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</si>
  <si>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</si>
  <si>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</si>
  <si>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</si>
  <si>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</si>
  <si>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</si>
  <si>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</si>
  <si>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</si>
  <si>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</si>
  <si>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</si>
  <si>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</si>
  <si>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</si>
  <si>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</si>
  <si>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</si>
  <si>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</si>
  <si>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</si>
  <si>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</si>
  <si>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</si>
  <si>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</si>
  <si>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</si>
  <si>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</si>
  <si>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</si>
  <si>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</si>
  <si>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</si>
  <si>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</si>
  <si>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</si>
  <si>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</si>
  <si>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</si>
  <si>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</si>
  <si>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</si>
  <si>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</si>
  <si>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</si>
  <si>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</si>
  <si>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</si>
  <si>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</si>
  <si>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</si>
  <si>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</si>
  <si>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</si>
  <si>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</si>
  <si>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</si>
  <si>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</si>
  <si>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</si>
  <si>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</si>
  <si>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</si>
  <si>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</si>
  <si>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</si>
  <si>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</si>
  <si>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</si>
  <si>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</si>
  <si>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</si>
  <si>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</si>
  <si>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</si>
  <si>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</si>
  <si>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</si>
  <si>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</si>
  <si>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</si>
  <si>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</si>
  <si>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</si>
  <si>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</si>
  <si>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</si>
  <si>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</si>
  <si>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</si>
  <si>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</si>
  <si>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</si>
  <si>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</si>
  <si>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</si>
  <si>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</si>
  <si>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</si>
  <si>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</si>
  <si>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</si>
  <si>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</si>
  <si>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</si>
  <si>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</si>
  <si>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</si>
  <si>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</si>
  <si>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</si>
  <si>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</si>
  <si>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</si>
  <si>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</si>
  <si>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</si>
  <si>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</si>
  <si>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</si>
  <si>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</si>
  <si>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</si>
  <si>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</si>
  <si>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</si>
  <si>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</si>
  <si>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</si>
  <si>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</si>
  <si>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</si>
  <si>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</si>
  <si>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</si>
  <si>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</si>
  <si>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</si>
  <si>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</si>
  <si>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</si>
  <si>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</si>
  <si>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</si>
  <si>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</si>
  <si>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</si>
  <si>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</si>
  <si>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</si>
  <si>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</si>
  <si>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</si>
  <si>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</si>
  <si>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</si>
  <si>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</si>
  <si>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</si>
  <si>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</si>
  <si>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</si>
  <si>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</si>
  <si>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</si>
  <si>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</si>
  <si>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</si>
  <si>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</si>
  <si>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</si>
  <si>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</si>
  <si>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</si>
  <si>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</si>
  <si>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</si>
  <si>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</si>
  <si>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</si>
  <si>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</si>
  <si>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</si>
  <si>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</si>
  <si>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</si>
  <si>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</si>
  <si>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</si>
  <si>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</si>
  <si>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</si>
  <si>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</si>
  <si>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</si>
  <si>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</si>
  <si>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</si>
  <si>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</si>
  <si>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</si>
  <si>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</si>
  <si>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</si>
  <si>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</si>
  <si>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</si>
  <si>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</si>
  <si>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</si>
  <si>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</si>
  <si>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</si>
  <si>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</si>
  <si>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</si>
  <si>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</si>
  <si>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</si>
  <si>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</si>
  <si>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</si>
  <si>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</si>
  <si>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</si>
  <si>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</si>
  <si>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</si>
  <si>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</si>
  <si>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</si>
  <si>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</si>
  <si>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</si>
  <si>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</si>
  <si>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</si>
  <si>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</si>
  <si>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</si>
  <si>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</si>
  <si>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</si>
  <si>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</si>
  <si>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</si>
  <si>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</si>
  <si>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</si>
  <si>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</si>
  <si>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</si>
  <si>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</si>
  <si>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</si>
  <si>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</si>
  <si>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</si>
  <si>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</si>
  <si>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</si>
  <si>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</si>
  <si>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</si>
  <si>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</si>
  <si>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</si>
  <si>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</si>
  <si>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</si>
  <si>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</si>
  <si>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</si>
  <si>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</si>
  <si>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</si>
  <si>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</si>
  <si>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</si>
  <si>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</si>
  <si>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</si>
  <si>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</si>
  <si>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</si>
  <si>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</si>
  <si>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</si>
  <si>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</si>
  <si>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</si>
  <si>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</si>
  <si>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</si>
  <si>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</si>
  <si>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</si>
  <si>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</si>
  <si>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</si>
  <si>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</si>
  <si>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</si>
  <si>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</si>
  <si>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</si>
  <si>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</si>
  <si>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</si>
  <si>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</si>
  <si>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</si>
  <si>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</si>
  <si>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</si>
  <si>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</si>
  <si>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</si>
  <si>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</si>
  <si>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</si>
  <si>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</si>
  <si>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</si>
  <si>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</si>
  <si>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</si>
  <si>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</si>
  <si>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</si>
  <si>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</si>
  <si>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</si>
  <si>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</si>
  <si>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</si>
  <si>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</si>
  <si>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</si>
  <si>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</si>
  <si>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</si>
  <si>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</si>
  <si>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</si>
  <si>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</si>
  <si>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</si>
  <si>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</si>
  <si>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</si>
  <si>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</si>
  <si>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</si>
  <si>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</si>
  <si>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</si>
  <si>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</si>
  <si>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</si>
  <si>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</si>
  <si>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</si>
  <si>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</si>
  <si>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</si>
  <si>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</si>
  <si>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</si>
  <si>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</si>
  <si>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</si>
  <si>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</si>
  <si>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</si>
  <si>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</si>
  <si>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</si>
  <si>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</si>
  <si>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</si>
  <si>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</si>
  <si>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</si>
  <si>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</si>
  <si>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</si>
  <si>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</si>
  <si>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</si>
  <si>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</si>
  <si>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</si>
  <si>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</si>
  <si>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</si>
  <si>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</si>
  <si>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</si>
  <si>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</si>
  <si>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</si>
  <si>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</si>
  <si>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</si>
  <si>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</si>
  <si>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</si>
  <si>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</si>
  <si>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</si>
  <si>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</si>
  <si>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</si>
  <si>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</si>
  <si>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</si>
  <si>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</si>
  <si>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</si>
  <si>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</si>
  <si>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</si>
  <si>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</si>
  <si>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</si>
  <si>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</si>
  <si>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</si>
  <si>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</si>
  <si>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</si>
  <si>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</si>
  <si>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</si>
  <si>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</si>
  <si>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</si>
  <si>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</si>
  <si>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</si>
  <si>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</si>
  <si>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</si>
  <si>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</si>
  <si>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</si>
  <si>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</si>
  <si>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</si>
  <si>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</si>
  <si>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</si>
  <si>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</si>
  <si>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</si>
  <si>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</si>
  <si>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</si>
  <si>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</si>
  <si>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</si>
  <si>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</si>
  <si>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</si>
  <si>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</si>
  <si>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</si>
  <si>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</si>
  <si>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</si>
  <si>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</si>
  <si>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</si>
  <si>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</si>
  <si>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</si>
  <si>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</si>
  <si>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</si>
  <si>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</si>
  <si>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</si>
  <si>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</si>
  <si>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</si>
  <si>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</si>
  <si>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</si>
  <si>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</si>
  <si>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</si>
  <si>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</si>
  <si>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</si>
  <si>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</si>
  <si>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</si>
  <si>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</si>
  <si>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</si>
  <si>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</si>
  <si>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</si>
  <si>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</si>
  <si>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</si>
  <si>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</si>
  <si>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</si>
  <si>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</si>
  <si>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</si>
  <si>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</si>
  <si>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</si>
  <si>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</si>
  <si>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</si>
  <si>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</si>
  <si>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</si>
  <si>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</si>
  <si>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</si>
  <si>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</si>
  <si>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</si>
  <si>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</si>
  <si>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</si>
  <si>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</si>
  <si>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</si>
  <si>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</si>
  <si>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</si>
  <si>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</si>
  <si>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</si>
  <si>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</si>
  <si>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</si>
  <si>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</si>
  <si>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</si>
  <si>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</si>
  <si>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</si>
  <si>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</si>
  <si>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</si>
  <si>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</si>
  <si>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</si>
  <si>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</si>
  <si>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</si>
  <si>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</si>
  <si>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</si>
  <si>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</si>
  <si>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</si>
  <si>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</si>
  <si>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</si>
  <si>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</si>
  <si>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</si>
  <si>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</si>
  <si>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</si>
  <si>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</si>
  <si>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</si>
  <si>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</si>
  <si>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</si>
  <si>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</si>
  <si>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</si>
  <si>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</si>
  <si>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</si>
  <si>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</si>
  <si>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</si>
  <si>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</si>
  <si>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</si>
  <si>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</si>
  <si>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</si>
  <si>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</si>
  <si>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</si>
  <si>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</si>
  <si>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</si>
  <si>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</si>
  <si>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</si>
  <si>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</si>
  <si>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</si>
  <si>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</si>
  <si>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</si>
  <si>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</si>
  <si>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</si>
  <si>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</si>
  <si>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</si>
  <si>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</si>
  <si>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</si>
  <si>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</si>
  <si>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</si>
  <si>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</si>
  <si>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</si>
  <si>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</si>
  <si>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</si>
  <si>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</si>
  <si>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</si>
  <si>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</si>
  <si>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</si>
  <si>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</si>
  <si>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</si>
  <si>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</si>
  <si>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</si>
  <si>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</si>
  <si>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</si>
  <si>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</si>
  <si>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</si>
  <si>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</si>
  <si>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</si>
  <si>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</si>
  <si>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</si>
  <si>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</si>
  <si>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</si>
  <si>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</si>
  <si>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</si>
  <si>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</si>
  <si>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</si>
  <si>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</si>
  <si>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</si>
  <si>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</si>
  <si>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</si>
  <si>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</si>
  <si>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</si>
  <si>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</si>
  <si>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</si>
  <si>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</si>
  <si>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</si>
  <si>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</si>
  <si>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</si>
  <si>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</si>
  <si>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</si>
  <si>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</si>
  <si>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</si>
  <si>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</si>
  <si>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</si>
  <si>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</si>
  <si>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</si>
  <si>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</si>
  <si>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</si>
  <si>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</si>
  <si>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</si>
  <si>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</si>
  <si>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</si>
  <si>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</si>
  <si>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</si>
  <si>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</si>
  <si>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</si>
  <si>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</si>
  <si>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</si>
  <si>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</si>
  <si>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</si>
  <si>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</si>
  <si>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</si>
  <si>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</si>
  <si>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</si>
  <si>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</si>
  <si>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</si>
  <si>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</si>
  <si>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</si>
  <si>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</si>
  <si>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</si>
  <si>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</si>
  <si>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</si>
  <si>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</si>
  <si>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</si>
  <si>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</si>
  <si>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</si>
  <si>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</si>
  <si>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</si>
  <si>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</si>
  <si>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</si>
  <si>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</si>
  <si>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</si>
  <si>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</si>
  <si>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</si>
  <si>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</si>
  <si>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</si>
  <si>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</si>
  <si>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</si>
  <si>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</si>
  <si>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</si>
  <si>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</si>
  <si>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</si>
  <si>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</si>
  <si>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</si>
  <si>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</si>
  <si>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</si>
  <si>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</si>
  <si>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</si>
  <si>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</si>
  <si>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</si>
  <si>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</si>
  <si>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</si>
  <si>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</si>
  <si>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</si>
  <si>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</si>
  <si>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</si>
  <si>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</si>
  <si>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</si>
  <si>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</si>
  <si>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</si>
  <si>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</si>
  <si>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</si>
  <si>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</si>
  <si>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</si>
  <si>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</si>
  <si>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</si>
  <si>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</si>
  <si>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</si>
  <si>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</si>
  <si>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</si>
  <si>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</si>
  <si>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</si>
  <si>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</si>
  <si>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</si>
  <si>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</si>
  <si>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</si>
  <si>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</si>
  <si>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</si>
  <si>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</si>
  <si>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</si>
  <si>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</si>
  <si>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</si>
  <si>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</si>
  <si>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</si>
  <si>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</si>
  <si>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</si>
  <si>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</si>
  <si>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</si>
  <si>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</si>
  <si>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</si>
  <si>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</si>
  <si>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</si>
  <si>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</si>
  <si>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</si>
  <si>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</si>
  <si>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</si>
  <si>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</si>
  <si>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</si>
  <si>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</si>
  <si>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</si>
  <si>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</si>
  <si>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</si>
  <si>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</si>
  <si>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</si>
  <si>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</si>
  <si>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</si>
  <si>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</si>
  <si>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</si>
  <si>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</si>
  <si>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</si>
  <si>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</si>
  <si>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</si>
  <si>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</si>
  <si>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</si>
  <si>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</si>
  <si>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</si>
  <si>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</si>
  <si>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</si>
  <si>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</si>
  <si>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</si>
  <si>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</si>
  <si>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</si>
  <si>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</si>
  <si>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</si>
  <si>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</si>
  <si>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</si>
  <si>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</si>
  <si>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</si>
  <si>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</si>
  <si>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</si>
  <si>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</si>
  <si>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</si>
  <si>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</si>
  <si>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</si>
  <si>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</si>
  <si>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</si>
  <si>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</si>
  <si>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</si>
  <si>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</si>
  <si>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</si>
  <si>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</si>
  <si>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</si>
  <si>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</si>
  <si>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</si>
  <si>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</si>
  <si>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</si>
  <si>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</si>
  <si>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</si>
  <si>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</si>
  <si>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</si>
  <si>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</si>
  <si>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</si>
  <si>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</si>
  <si>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</si>
  <si>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</si>
  <si>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</si>
  <si>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</si>
  <si>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</si>
  <si>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</si>
  <si>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</si>
  <si>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</si>
  <si>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</si>
  <si>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</si>
  <si>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</si>
  <si>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</si>
  <si>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</si>
  <si>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</si>
  <si>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</si>
  <si>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</si>
  <si>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</si>
  <si>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</si>
  <si>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</si>
  <si>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</si>
  <si>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</si>
  <si>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</si>
  <si>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</si>
  <si>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</si>
  <si>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</si>
  <si>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</si>
  <si>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</si>
  <si>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</si>
  <si>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</si>
  <si>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</si>
  <si>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</si>
  <si>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</si>
  <si>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</si>
  <si>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</si>
  <si>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</si>
  <si>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</si>
  <si>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</si>
  <si>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</si>
  <si>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</si>
  <si>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</si>
  <si>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</si>
  <si>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</si>
  <si>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</si>
  <si>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</si>
  <si>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</si>
  <si>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</si>
  <si>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</si>
  <si>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</si>
  <si>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</si>
  <si>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</si>
  <si>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</si>
  <si>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</si>
  <si>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</si>
  <si>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</si>
  <si>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</si>
  <si>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</si>
  <si>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</si>
  <si>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</si>
  <si>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</si>
  <si>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</si>
  <si>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</si>
  <si>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</si>
  <si>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</si>
  <si>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</si>
  <si>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</si>
  <si>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</si>
  <si>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</si>
  <si>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</si>
  <si>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</si>
  <si>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</si>
  <si>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</si>
  <si>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</si>
  <si>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</si>
  <si>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</si>
  <si>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</si>
  <si>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</si>
  <si>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</si>
  <si>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</si>
  <si>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</si>
  <si>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</si>
  <si>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</si>
  <si>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</si>
  <si>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</si>
  <si>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</si>
  <si>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</si>
  <si>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</si>
  <si>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</si>
  <si>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</si>
  <si>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</si>
  <si>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</si>
  <si>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</si>
  <si>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</si>
  <si>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</si>
  <si>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</si>
  <si>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</si>
  <si>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</si>
  <si>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</si>
  <si>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</si>
  <si>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</si>
  <si>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</si>
  <si>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</si>
  <si>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</si>
  <si>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</si>
  <si>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</si>
  <si>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</si>
  <si>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</si>
  <si>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</si>
  <si>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</si>
  <si>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</si>
  <si>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</si>
  <si>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</si>
  <si>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</si>
  <si>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</si>
  <si>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</si>
  <si>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</si>
  <si>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</si>
  <si>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</si>
  <si>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</si>
  <si>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</si>
  <si>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</si>
  <si>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</si>
  <si>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</si>
  <si>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</si>
  <si>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</si>
  <si>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</si>
  <si>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</si>
  <si>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</si>
  <si>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</si>
  <si>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</si>
  <si>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</si>
  <si>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</si>
  <si>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</si>
  <si>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</si>
  <si>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</si>
  <si>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</si>
  <si>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</si>
  <si>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</si>
  <si>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</si>
  <si>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</si>
  <si>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</si>
  <si>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</si>
  <si>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</si>
  <si>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</si>
  <si>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</si>
  <si>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</si>
  <si>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</si>
  <si>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</si>
  <si>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</si>
  <si>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</si>
  <si>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</si>
  <si>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</si>
  <si>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</si>
  <si>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</si>
  <si>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</si>
  <si>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</si>
  <si>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</si>
  <si>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</si>
  <si>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</si>
  <si>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</si>
  <si>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</si>
  <si>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</si>
  <si>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</si>
  <si>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</si>
  <si>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</si>
  <si>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</si>
  <si>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</si>
  <si>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</si>
  <si>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</si>
  <si>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</si>
  <si>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</si>
  <si>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</si>
  <si>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</si>
  <si>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</si>
  <si>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</si>
  <si>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</si>
  <si>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</si>
  <si>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</si>
  <si>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</si>
  <si>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</si>
  <si>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</si>
  <si>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</si>
  <si>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</si>
  <si>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</si>
  <si>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</si>
  <si>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</si>
  <si>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</si>
  <si>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</si>
  <si>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</si>
  <si>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</si>
  <si>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</si>
  <si>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</si>
  <si>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</si>
  <si>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</si>
  <si>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</si>
  <si>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</si>
  <si>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</si>
  <si>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</si>
  <si>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</si>
  <si>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</si>
  <si>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</si>
  <si>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</si>
  <si>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</si>
  <si>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</si>
  <si>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</si>
  <si>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</si>
  <si>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</si>
  <si>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</si>
  <si>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</si>
  <si>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</si>
  <si>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</si>
  <si>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</si>
  <si>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</si>
  <si>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</si>
  <si>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</si>
  <si>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</si>
  <si>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</si>
  <si>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</si>
  <si>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</si>
  <si>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</si>
  <si>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</si>
  <si>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</si>
  <si>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</si>
  <si>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</si>
  <si>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</si>
  <si>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</si>
  <si>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</si>
  <si>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</si>
  <si>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</si>
  <si>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</si>
  <si>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</si>
  <si>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</si>
  <si>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</si>
  <si>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</si>
  <si>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</si>
  <si>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</si>
  <si>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</si>
  <si>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</si>
  <si>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</si>
  <si>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</si>
  <si>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</si>
  <si>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</si>
  <si>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</si>
  <si>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</si>
  <si>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</si>
  <si>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</si>
  <si>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</si>
  <si>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</si>
  <si>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</si>
  <si>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</si>
  <si>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</si>
  <si>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</si>
  <si>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</si>
  <si>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</si>
  <si>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</si>
  <si>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</si>
  <si>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</si>
  <si>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</si>
  <si>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</si>
  <si>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</si>
  <si>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</si>
  <si>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</si>
  <si>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</si>
  <si>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</si>
  <si>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</si>
  <si>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</si>
  <si>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</si>
  <si>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</si>
  <si>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</si>
  <si>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</si>
  <si>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</si>
  <si>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</si>
  <si>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</si>
  <si>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</si>
  <si>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</si>
  <si>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</si>
  <si>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</si>
  <si>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</si>
  <si>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</si>
  <si>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</si>
  <si>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</si>
  <si>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</si>
  <si>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</si>
  <si>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</si>
  <si>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</si>
  <si>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</si>
  <si>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</si>
  <si>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</si>
  <si>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</si>
  <si>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</si>
  <si>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</si>
  <si>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</si>
  <si>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</si>
  <si>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</si>
  <si>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</si>
  <si>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</si>
  <si>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</si>
  <si>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</si>
  <si>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</si>
  <si>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</si>
  <si>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</si>
  <si>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</si>
  <si>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</si>
  <si>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</si>
  <si>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</si>
  <si>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</si>
  <si>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</si>
  <si>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</si>
  <si>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</si>
  <si>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</si>
  <si>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</si>
  <si>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</si>
  <si>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</si>
  <si>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</si>
  <si>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</si>
  <si>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</si>
  <si>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</si>
  <si>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</si>
  <si>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</si>
  <si>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</si>
  <si>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</si>
  <si>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</si>
  <si>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</si>
  <si>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</si>
  <si>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</si>
  <si>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</si>
  <si>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</si>
  <si>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</si>
  <si>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</si>
  <si>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</si>
  <si>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</si>
  <si>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</si>
  <si>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</si>
  <si>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</si>
  <si>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</si>
  <si>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</si>
  <si>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</si>
  <si>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</si>
  <si>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</si>
  <si>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</si>
  <si>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</si>
  <si>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</si>
  <si>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</si>
  <si>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</si>
  <si>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</si>
  <si>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</si>
  <si>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</si>
  <si>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</si>
  <si>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</si>
  <si>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</si>
  <si>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</si>
  <si>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</si>
  <si>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</si>
  <si>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</si>
  <si>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</si>
  <si>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</si>
  <si>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</si>
  <si>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</si>
  <si>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</si>
  <si>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</si>
  <si>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</si>
  <si>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</si>
  <si>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</si>
  <si>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</si>
  <si>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</si>
  <si>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</si>
  <si>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</si>
  <si>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</si>
  <si>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</si>
  <si>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</si>
  <si>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</si>
  <si>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</si>
  <si>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</si>
  <si>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</si>
  <si>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</si>
  <si>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</si>
  <si>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</si>
  <si>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</si>
  <si>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</si>
  <si>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</si>
  <si>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</si>
  <si>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</si>
  <si>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</si>
  <si>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</si>
  <si>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</si>
  <si>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</si>
  <si>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</si>
  <si>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</si>
  <si>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</si>
  <si>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</si>
  <si>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</si>
  <si>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</si>
  <si>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</si>
  <si>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</si>
  <si>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</si>
  <si>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</si>
  <si>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</si>
  <si>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</si>
  <si>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</si>
  <si>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</si>
  <si>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</si>
  <si>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</si>
  <si>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</si>
  <si>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</si>
  <si>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</si>
  <si>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</si>
  <si>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</si>
  <si>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</si>
  <si>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</si>
  <si>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</si>
  <si>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</si>
  <si>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</si>
  <si>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</si>
  <si>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</si>
  <si>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</si>
  <si>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</si>
  <si>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</si>
  <si>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</si>
  <si>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</si>
  <si>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</si>
  <si>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</si>
  <si>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</si>
  <si>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</si>
  <si>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</si>
  <si>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</si>
  <si>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</si>
  <si>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</si>
  <si>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</si>
  <si>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</si>
  <si>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</si>
  <si>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</si>
  <si>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</si>
  <si>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</si>
  <si>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</si>
  <si>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</si>
  <si>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</si>
  <si>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</si>
  <si>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</si>
  <si>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</si>
  <si>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</si>
  <si>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</si>
  <si>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</si>
  <si>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</si>
  <si>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</si>
  <si>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</si>
  <si>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</si>
  <si>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</si>
  <si>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</si>
  <si>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</si>
  <si>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</si>
  <si>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</si>
  <si>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</si>
  <si>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</si>
  <si>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</si>
  <si>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</si>
  <si>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</si>
  <si>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</si>
  <si>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</si>
  <si>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</si>
  <si>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</si>
  <si>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</si>
  <si>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</si>
  <si>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</si>
  <si>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</si>
  <si>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</si>
  <si>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</si>
  <si>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</si>
  <si>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</si>
  <si>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</si>
  <si>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</si>
  <si>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</si>
  <si>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</si>
  <si>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</si>
  <si>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</si>
  <si>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</si>
  <si>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</si>
  <si>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</si>
  <si>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</si>
  <si>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</si>
  <si>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</si>
  <si>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</si>
  <si>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</si>
  <si>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</si>
  <si>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</si>
  <si>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</si>
  <si>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</si>
  <si>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</si>
  <si>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</si>
  <si>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</si>
  <si>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</si>
  <si>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</si>
  <si>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</si>
  <si>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</si>
  <si>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</si>
  <si>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</si>
  <si>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</si>
  <si>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</si>
  <si>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</si>
  <si>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</si>
  <si>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</si>
  <si>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</si>
  <si>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</si>
  <si>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</si>
  <si>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</si>
  <si>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</si>
  <si>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</si>
  <si>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</si>
  <si>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</si>
  <si>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</si>
  <si>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</si>
  <si>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</si>
  <si>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</si>
  <si>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</si>
  <si>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</si>
  <si>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</si>
  <si>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</si>
  <si>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</si>
  <si>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</si>
  <si>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</si>
  <si>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</si>
  <si>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</si>
  <si>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</si>
  <si>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</si>
  <si>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</si>
  <si>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</si>
  <si>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</si>
  <si>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</si>
  <si>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</si>
  <si>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</si>
  <si>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</si>
  <si>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</si>
  <si>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</si>
  <si>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</si>
  <si>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</si>
  <si>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</si>
  <si>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</si>
  <si>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</si>
  <si>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</si>
  <si>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</si>
  <si>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</si>
  <si>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</si>
  <si>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</si>
  <si>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</si>
  <si>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</si>
  <si>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</si>
  <si>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</si>
  <si>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</si>
  <si>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</si>
  <si>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</si>
  <si>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</si>
  <si>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</si>
  <si>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</si>
  <si>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</si>
  <si>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</si>
  <si>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</si>
  <si>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</si>
  <si>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</si>
  <si>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</si>
  <si>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</si>
  <si>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</si>
  <si>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</si>
  <si>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</si>
  <si>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</si>
  <si>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</si>
  <si>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</si>
  <si>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</si>
  <si>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</si>
  <si>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</si>
  <si>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</si>
  <si>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</si>
  <si>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</si>
  <si>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</si>
  <si>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</si>
  <si>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</si>
  <si>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</si>
  <si>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</si>
  <si>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</si>
  <si>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</si>
  <si>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</si>
  <si>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</si>
  <si>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</si>
  <si>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</si>
  <si>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</si>
  <si>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</si>
  <si>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</si>
  <si>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</si>
  <si>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</si>
  <si>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</si>
  <si>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</si>
  <si>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</si>
  <si>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</si>
  <si>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</si>
  <si>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</si>
  <si>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</si>
  <si>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</si>
  <si>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</si>
  <si>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</si>
  <si>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</si>
  <si>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</si>
  <si>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</si>
  <si>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</si>
  <si>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</si>
  <si>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</si>
  <si>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</si>
  <si>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</si>
  <si>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</si>
  <si>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</si>
  <si>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</si>
  <si>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</si>
  <si>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</si>
  <si>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</si>
  <si>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</si>
  <si>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</si>
  <si>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</si>
  <si>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</si>
  <si>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</si>
  <si>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</si>
  <si>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</si>
  <si>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</si>
  <si>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</si>
  <si>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</si>
  <si>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</si>
  <si>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</si>
  <si>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</si>
  <si>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</si>
  <si>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</si>
  <si>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</si>
  <si>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</si>
  <si>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</si>
  <si>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</si>
  <si>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</si>
  <si>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</si>
  <si>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</si>
  <si>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</si>
  <si>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</si>
  <si>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</si>
  <si>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</si>
  <si>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</si>
  <si>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</si>
  <si>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</si>
  <si>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</si>
  <si>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</si>
  <si>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</si>
  <si>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</si>
  <si>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</si>
  <si>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</si>
  <si>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</si>
  <si>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</si>
  <si>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</si>
  <si>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</si>
  <si>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</si>
  <si>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</si>
  <si>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</si>
  <si>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</si>
  <si>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</si>
  <si>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</si>
  <si>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</si>
  <si>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</si>
  <si>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</si>
  <si>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</si>
  <si>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</si>
  <si>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</si>
  <si>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</si>
  <si>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</si>
  <si>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</si>
  <si>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</si>
  <si>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</si>
  <si>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</si>
  <si>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</si>
  <si>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</si>
  <si>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</si>
  <si>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</si>
  <si>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</si>
  <si>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</si>
  <si>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</si>
  <si>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</si>
  <si>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</si>
  <si>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</si>
  <si>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</si>
  <si>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</si>
  <si>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</si>
  <si>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</si>
  <si>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</si>
  <si>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</si>
  <si>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</si>
  <si>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</si>
  <si>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</si>
  <si>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</si>
  <si>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</si>
  <si>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</si>
  <si>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</si>
  <si>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</si>
  <si>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</si>
  <si>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</si>
  <si>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</si>
  <si>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</si>
  <si>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</si>
  <si>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</si>
  <si>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</si>
  <si>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</si>
  <si>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</si>
  <si>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</si>
  <si>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</si>
  <si>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</si>
  <si>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</si>
  <si>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</si>
  <si>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</si>
  <si>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</si>
  <si>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</si>
  <si>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</si>
  <si>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</si>
  <si>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</si>
  <si>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</si>
  <si>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</si>
  <si>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</si>
  <si>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</si>
  <si>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</si>
  <si>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</si>
  <si>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</si>
  <si>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</si>
  <si>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</si>
  <si>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</si>
  <si>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</si>
  <si>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</si>
  <si>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</si>
  <si>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</si>
  <si>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</si>
  <si>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</si>
  <si>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</si>
  <si>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</si>
  <si>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</si>
  <si>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</si>
  <si>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</si>
  <si>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</si>
  <si>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</si>
  <si>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</si>
  <si>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</si>
  <si>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</si>
  <si>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</si>
  <si>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</si>
  <si>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</si>
  <si>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</si>
  <si>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</si>
  <si>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</si>
  <si>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</si>
  <si>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</si>
  <si>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</si>
  <si>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</si>
  <si>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</si>
  <si>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</si>
  <si>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</si>
  <si>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</si>
  <si>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</si>
  <si>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</si>
  <si>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</si>
  <si>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</si>
  <si>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</si>
  <si>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</si>
  <si>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</si>
  <si>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</si>
  <si>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</si>
  <si>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</si>
  <si>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</si>
  <si>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</si>
  <si>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</si>
  <si>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</si>
  <si>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</si>
  <si>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</si>
  <si>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</si>
  <si>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</si>
  <si>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</si>
  <si>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</si>
  <si>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</si>
  <si>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</si>
  <si>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</si>
  <si>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</si>
  <si>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</si>
  <si>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</si>
  <si>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</si>
  <si>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</si>
  <si>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</si>
  <si>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</si>
  <si>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</si>
  <si>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</si>
  <si>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</si>
  <si>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</si>
  <si>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</si>
  <si>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</si>
  <si>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</si>
  <si>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</si>
  <si>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</si>
  <si>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</si>
  <si>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</si>
  <si>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</si>
  <si>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</si>
  <si>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</si>
  <si>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</si>
  <si>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</si>
  <si>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</si>
  <si>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</si>
  <si>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</si>
  <si>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</si>
  <si>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</si>
  <si>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</si>
  <si>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</si>
  <si>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</si>
  <si>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</si>
  <si>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</si>
  <si>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</si>
  <si>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</si>
  <si>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</si>
  <si>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</si>
  <si>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</si>
  <si>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</si>
  <si>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</si>
  <si>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</si>
  <si>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</si>
  <si>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</si>
  <si>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</si>
  <si>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</si>
  <si>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</si>
  <si>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</si>
  <si>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</si>
  <si>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</si>
  <si>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</si>
  <si>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</si>
  <si>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</si>
  <si>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</si>
  <si>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</si>
  <si>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</si>
  <si>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</si>
  <si>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</si>
  <si>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</si>
  <si>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</si>
  <si>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</si>
  <si>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</si>
  <si>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</si>
  <si>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</si>
  <si>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</si>
  <si>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</si>
  <si>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</si>
  <si>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</si>
  <si>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</si>
  <si>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</si>
  <si>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</si>
  <si>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</si>
  <si>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</si>
  <si>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</si>
  <si>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</si>
  <si>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</si>
  <si>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</si>
  <si>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</si>
  <si>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</si>
  <si>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</si>
  <si>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</si>
  <si>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</si>
  <si>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</si>
  <si>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</si>
  <si>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</si>
  <si>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</si>
  <si>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</si>
  <si>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</si>
  <si>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</si>
  <si>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</si>
  <si>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</si>
  <si>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</si>
  <si>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</si>
  <si>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</si>
  <si>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</si>
  <si>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</si>
  <si>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</si>
  <si>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</si>
  <si>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</si>
  <si>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</si>
  <si>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</si>
  <si>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</si>
  <si>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</si>
  <si>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</si>
  <si>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</si>
  <si>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</si>
  <si>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</si>
  <si>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</si>
  <si>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</si>
  <si>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</si>
  <si>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</si>
  <si>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</si>
  <si>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</si>
  <si>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</si>
  <si>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</si>
  <si>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</si>
  <si>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</si>
  <si>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</si>
  <si>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</si>
  <si>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</si>
  <si>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</si>
  <si>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</si>
  <si>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</si>
  <si>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</si>
  <si>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</si>
  <si>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</si>
  <si>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</si>
  <si>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</si>
  <si>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</si>
  <si>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</si>
  <si>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</si>
  <si>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</si>
  <si>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</si>
  <si>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</si>
  <si>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</si>
  <si>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</si>
  <si>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</si>
  <si>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</si>
  <si>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</si>
  <si>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</si>
  <si>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</si>
  <si>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</si>
  <si>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</si>
  <si>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</si>
  <si>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</si>
  <si>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</si>
  <si>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</si>
  <si>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</si>
  <si>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</si>
  <si>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</si>
  <si>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</si>
  <si>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</si>
  <si>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</si>
  <si>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</si>
  <si>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</si>
  <si>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</si>
  <si>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</si>
  <si>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</si>
  <si>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</si>
  <si>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</si>
  <si>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</si>
  <si>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</si>
  <si>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</si>
  <si>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</si>
  <si>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</si>
  <si>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</si>
  <si>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</si>
  <si>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</si>
  <si>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</si>
  <si>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</si>
  <si>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</si>
  <si>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</si>
  <si>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</si>
  <si>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</si>
  <si>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</si>
  <si>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</si>
  <si>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</si>
  <si>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</si>
  <si>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</si>
  <si>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</si>
  <si>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</si>
  <si>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</si>
  <si>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</si>
  <si>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</si>
  <si>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</si>
  <si>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</si>
  <si>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</si>
  <si>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</si>
  <si>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</si>
  <si>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</si>
  <si>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</si>
  <si>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</si>
  <si>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</si>
  <si>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</si>
  <si>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</si>
  <si>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</si>
  <si>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</si>
  <si>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</si>
  <si>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</si>
  <si>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</si>
  <si>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</si>
  <si>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</si>
  <si>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</si>
  <si>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</si>
  <si>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</si>
  <si>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</si>
  <si>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</si>
  <si>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</si>
  <si>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</si>
  <si>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</si>
  <si>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</si>
  <si>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</si>
  <si>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</si>
  <si>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</si>
  <si>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</si>
  <si>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</si>
  <si>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</si>
  <si>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</si>
  <si>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</si>
  <si>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</si>
  <si>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</si>
  <si>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</si>
  <si>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</si>
  <si>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</si>
  <si>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</si>
  <si>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</si>
  <si>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</si>
  <si>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</si>
  <si>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</si>
  <si>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</si>
  <si>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</si>
  <si>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</si>
  <si>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</si>
  <si>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</si>
  <si>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</si>
  <si>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</si>
  <si>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</si>
  <si>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</si>
  <si>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</si>
  <si>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</si>
  <si>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</si>
  <si>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</si>
  <si>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</si>
  <si>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</si>
  <si>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</si>
  <si>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</si>
  <si>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</si>
  <si>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</si>
  <si>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</si>
  <si>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</si>
  <si>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</si>
  <si>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</si>
  <si>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</si>
  <si>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</si>
  <si>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</si>
  <si>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</si>
  <si>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</si>
  <si>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</si>
  <si>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</si>
  <si>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</si>
  <si>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</si>
  <si>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</si>
  <si>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</si>
  <si>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</si>
  <si>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</si>
  <si>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</si>
  <si>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</si>
  <si>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</si>
  <si>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</si>
  <si>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</si>
  <si>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</si>
  <si>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</si>
  <si>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</si>
  <si>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</si>
  <si>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</si>
  <si>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</si>
  <si>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</si>
  <si>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</si>
  <si>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</si>
  <si>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</si>
  <si>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</si>
  <si>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</si>
  <si>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</si>
  <si>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</si>
  <si>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</si>
  <si>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</si>
  <si>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</si>
  <si>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</si>
  <si>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</si>
  <si>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</si>
  <si>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</si>
  <si>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</si>
  <si>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</si>
  <si>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</si>
  <si>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</si>
  <si>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</si>
  <si>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</si>
  <si>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</si>
  <si>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</si>
  <si>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</si>
  <si>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</si>
  <si>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</si>
  <si>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</si>
  <si>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</si>
  <si>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</si>
  <si>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</si>
  <si>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</si>
  <si>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</si>
  <si>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</si>
  <si>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</si>
  <si>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</si>
  <si>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</si>
  <si>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</si>
  <si>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</si>
  <si>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</si>
  <si>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</si>
  <si>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</si>
  <si>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</si>
  <si>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</si>
  <si>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</si>
  <si>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</si>
  <si>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</si>
  <si>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</si>
  <si>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</si>
  <si>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</si>
  <si>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</si>
  <si>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</si>
  <si>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</si>
  <si>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</si>
  <si>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</si>
  <si>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</si>
  <si>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</si>
  <si>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</si>
  <si>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</si>
  <si>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</si>
  <si>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</si>
  <si>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</si>
  <si>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</si>
  <si>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</si>
  <si>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</si>
  <si>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</si>
  <si>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</si>
  <si>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</si>
  <si>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</si>
  <si>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</si>
  <si>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</si>
  <si>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</si>
  <si>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</si>
  <si>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</si>
  <si>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</si>
  <si>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</si>
  <si>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</si>
  <si>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</si>
  <si>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</si>
  <si>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</si>
  <si>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</si>
  <si>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</si>
  <si>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</si>
  <si>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</si>
  <si>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</si>
  <si>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</si>
  <si>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</si>
  <si>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</si>
  <si>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</si>
  <si>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</si>
  <si>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</si>
  <si>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</si>
  <si>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</si>
  <si>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</si>
  <si>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</si>
  <si>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</si>
  <si>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</si>
  <si>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</si>
  <si>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</si>
  <si>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</si>
  <si>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</si>
  <si>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</si>
  <si>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</si>
  <si>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</si>
  <si>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</si>
  <si>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</si>
  <si>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</si>
  <si>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</si>
  <si>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</si>
  <si>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</si>
  <si>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</si>
  <si>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</si>
  <si>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</si>
  <si>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</si>
  <si>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</si>
  <si>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</si>
  <si>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</si>
  <si>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</si>
  <si>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</si>
  <si>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</si>
  <si>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</si>
  <si>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</si>
  <si>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</si>
  <si>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</si>
  <si>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</si>
  <si>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</si>
  <si>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</si>
  <si>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</si>
  <si>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</si>
  <si>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</si>
  <si>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</si>
  <si>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</si>
  <si>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</si>
  <si>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</si>
  <si>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</si>
  <si>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</si>
  <si>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</si>
  <si>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</si>
  <si>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</si>
  <si>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</si>
  <si>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</si>
  <si>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</si>
  <si>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</si>
  <si>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</si>
  <si>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</si>
  <si>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</si>
  <si>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</si>
  <si>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</si>
  <si>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</si>
  <si>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</si>
  <si>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</si>
  <si>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</si>
  <si>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</si>
  <si>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</si>
  <si>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</si>
  <si>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</si>
  <si>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</si>
  <si>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</si>
  <si>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</si>
  <si>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</si>
  <si>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</si>
  <si>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</si>
  <si>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</si>
  <si>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</si>
  <si>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</si>
  <si>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</si>
  <si>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</si>
  <si>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</si>
  <si>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</si>
  <si>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</si>
  <si>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</si>
  <si>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</si>
  <si>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</si>
  <si>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</si>
  <si>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</si>
  <si>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</si>
  <si>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</si>
  <si>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</si>
  <si>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</si>
  <si>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</si>
  <si>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</si>
  <si>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</si>
  <si>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</si>
  <si>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</si>
  <si>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</si>
  <si>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</si>
  <si>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</si>
  <si>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</si>
  <si>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</si>
  <si>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</si>
  <si>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</si>
  <si>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</si>
  <si>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</si>
  <si>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</si>
  <si>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</si>
  <si>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</si>
  <si>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</si>
  <si>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</si>
  <si>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</si>
  <si>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</si>
  <si>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</si>
  <si>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</si>
  <si>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</si>
  <si>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</si>
  <si>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</si>
  <si>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</si>
  <si>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</si>
  <si>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</si>
  <si>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</si>
  <si>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</si>
  <si>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</si>
  <si>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</si>
  <si>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</si>
  <si>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</si>
  <si>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</si>
  <si>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</si>
  <si>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</si>
  <si>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</si>
  <si>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</si>
  <si>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</si>
  <si>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</si>
  <si>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</si>
  <si>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</si>
  <si>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</si>
  <si>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</si>
  <si>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</si>
  <si>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</si>
  <si>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</si>
  <si>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</si>
  <si>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</si>
  <si>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</si>
  <si>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</si>
  <si>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</si>
  <si>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</si>
  <si>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</si>
  <si>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</si>
  <si>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</si>
  <si>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</si>
  <si>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</si>
  <si>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</si>
  <si>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</si>
  <si>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</si>
  <si>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</si>
  <si>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</si>
  <si>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</si>
  <si>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</si>
  <si>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</si>
  <si>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</si>
  <si>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</si>
  <si>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</si>
  <si>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</si>
  <si>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</si>
  <si>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</si>
  <si>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</si>
  <si>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</si>
  <si>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</si>
  <si>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</si>
  <si>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</si>
  <si>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</si>
  <si>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</si>
  <si>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</si>
  <si>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</si>
  <si>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</si>
  <si>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</si>
  <si>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</si>
  <si>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</si>
  <si>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</si>
  <si>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</si>
  <si>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</si>
  <si>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</si>
  <si>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</si>
  <si>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</si>
  <si>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</si>
  <si>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</si>
  <si>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</si>
  <si>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</si>
  <si>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</si>
  <si>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</si>
  <si>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</si>
  <si>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</si>
  <si>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</si>
  <si>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</si>
  <si>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</si>
  <si>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</si>
  <si>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</si>
  <si>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</si>
  <si>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</si>
  <si>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</si>
  <si>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</si>
  <si>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</si>
  <si>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</si>
  <si>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</si>
  <si>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</si>
  <si>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</si>
  <si>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</si>
  <si>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</si>
  <si>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</si>
  <si>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</si>
  <si>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</si>
  <si>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</si>
  <si>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</si>
  <si>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</si>
  <si>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</si>
  <si>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</si>
  <si>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</si>
  <si>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</si>
  <si>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</si>
  <si>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</si>
  <si>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</si>
  <si>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</si>
  <si>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</si>
  <si>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</si>
  <si>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</si>
  <si>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</si>
  <si>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</si>
  <si>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</si>
  <si>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</si>
  <si>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</si>
  <si>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</si>
  <si>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</si>
  <si>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</si>
  <si>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</si>
  <si>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</si>
  <si>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</si>
  <si>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</si>
  <si>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</si>
  <si>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</si>
  <si>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</si>
  <si>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</si>
  <si>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</si>
  <si>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</si>
  <si>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</si>
  <si>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</si>
  <si>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</si>
  <si>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</si>
  <si>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</si>
  <si>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</si>
  <si>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</si>
  <si>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</si>
  <si>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</si>
  <si>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</si>
  <si>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</si>
  <si>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</si>
  <si>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</si>
  <si>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</si>
  <si>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</si>
  <si>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</si>
  <si>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</si>
  <si>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</si>
  <si>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</si>
  <si>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</si>
  <si>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</si>
  <si>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</si>
  <si>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</si>
  <si>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</si>
  <si>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</si>
  <si>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</si>
  <si>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</si>
  <si>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</si>
  <si>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</si>
  <si>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</si>
  <si>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</si>
  <si>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</si>
  <si>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</si>
  <si>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</si>
  <si>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</si>
  <si>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</si>
  <si>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</si>
  <si>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</si>
  <si>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</si>
  <si>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</si>
  <si>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</si>
  <si>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</si>
  <si>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</si>
  <si>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</si>
  <si>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</si>
  <si>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</si>
  <si>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</si>
  <si>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</si>
  <si>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</si>
  <si>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</si>
  <si>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</si>
  <si>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</si>
  <si>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</si>
  <si>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</si>
  <si>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</si>
  <si>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</si>
  <si>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</si>
  <si>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</si>
  <si>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</si>
  <si>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</si>
  <si>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</si>
  <si>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</si>
  <si>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</si>
  <si>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</si>
  <si>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</si>
  <si>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</si>
  <si>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</si>
  <si>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</si>
  <si>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</si>
  <si>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</si>
  <si>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</si>
  <si>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</si>
  <si>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</si>
  <si>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</si>
  <si>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</si>
  <si>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</si>
  <si>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</si>
  <si>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</si>
  <si>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</si>
  <si>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</si>
  <si>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</si>
  <si>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</si>
  <si>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</si>
  <si>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</si>
  <si>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</si>
  <si>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</si>
  <si>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</si>
  <si>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</si>
  <si>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</si>
  <si>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</si>
  <si>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</si>
  <si>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</si>
  <si>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</si>
  <si>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</si>
  <si>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</si>
  <si>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</si>
  <si>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</si>
  <si>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</si>
  <si>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</si>
  <si>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</si>
  <si>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</si>
  <si>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</si>
  <si>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</si>
  <si>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</si>
  <si>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</si>
  <si>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</si>
  <si>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</si>
  <si>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</si>
  <si>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</si>
  <si>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</si>
  <si>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</si>
  <si>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</si>
  <si>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</si>
  <si>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</si>
  <si>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</si>
  <si>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</si>
  <si>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</si>
  <si>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</si>
  <si>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</si>
  <si>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</si>
  <si>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</si>
  <si>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</si>
  <si>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</si>
  <si>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</si>
  <si>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</si>
  <si>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</si>
  <si>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</si>
  <si>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</si>
  <si>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</si>
  <si>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</si>
  <si>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</si>
  <si>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</si>
  <si>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</si>
  <si>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</si>
  <si>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</si>
  <si>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</si>
  <si>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</si>
  <si>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</si>
  <si>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</si>
  <si>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</si>
  <si>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</si>
  <si>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</si>
  <si>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</si>
  <si>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</si>
  <si>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</si>
  <si>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</si>
  <si>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</si>
  <si>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</si>
  <si>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</si>
  <si>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</si>
  <si>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</si>
  <si>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</si>
  <si>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</si>
  <si>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</si>
  <si>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</si>
  <si>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</si>
  <si>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</si>
  <si>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</si>
  <si>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</si>
  <si>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</si>
  <si>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</si>
  <si>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</si>
  <si>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</si>
  <si>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</si>
  <si>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</si>
  <si>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</si>
  <si>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</si>
  <si>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</si>
  <si>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</si>
  <si>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</si>
  <si>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</si>
  <si>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</si>
  <si>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</si>
  <si>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</si>
  <si>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</si>
  <si>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</si>
  <si>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</si>
  <si>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</si>
  <si>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</si>
  <si>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</si>
  <si>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</si>
  <si>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</si>
  <si>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</si>
  <si>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</si>
  <si>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</si>
  <si>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</si>
  <si>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</si>
  <si>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</si>
  <si>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</si>
  <si>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</si>
  <si>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</si>
  <si>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</si>
  <si>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</si>
  <si>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</si>
  <si>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</si>
  <si>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</si>
  <si>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</si>
  <si>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</si>
  <si>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</si>
  <si>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</si>
  <si>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</si>
  <si>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</si>
  <si>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</si>
  <si>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</si>
  <si>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</si>
  <si>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</si>
  <si>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</si>
  <si>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</si>
  <si>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</si>
  <si>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</si>
  <si>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</si>
  <si>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</si>
  <si>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</si>
  <si>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</si>
  <si>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</si>
  <si>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</si>
  <si>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</si>
  <si>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</si>
  <si>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</si>
  <si>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</si>
  <si>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</si>
  <si>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</si>
  <si>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</si>
  <si>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</si>
  <si>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</si>
  <si>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</si>
  <si>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</si>
  <si>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</si>
  <si>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</si>
  <si>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</si>
  <si>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</si>
  <si>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</si>
  <si>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</si>
  <si>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</si>
  <si>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</si>
  <si>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</si>
  <si>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</si>
  <si>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</si>
  <si>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</si>
  <si>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</si>
  <si>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</si>
  <si>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</si>
  <si>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</si>
  <si>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</si>
  <si>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</si>
  <si>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</si>
  <si>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</si>
  <si>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</si>
  <si>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</si>
  <si>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</si>
  <si>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</si>
  <si>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</si>
  <si>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</si>
  <si>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</si>
  <si>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</si>
  <si>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</si>
  <si>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</si>
  <si>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</si>
  <si>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</si>
  <si>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</si>
  <si>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</si>
  <si>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</si>
  <si>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</si>
  <si>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</si>
  <si>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</si>
  <si>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</si>
  <si>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</si>
  <si>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</si>
  <si>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</si>
  <si>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</si>
  <si>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</si>
  <si>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</si>
  <si>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</si>
  <si>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</si>
  <si>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</si>
  <si>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</si>
  <si>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</si>
  <si>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</si>
  <si>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</si>
  <si>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</si>
  <si>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</si>
  <si>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</si>
  <si>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</si>
  <si>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</si>
  <si>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</si>
  <si>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</si>
  <si>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</si>
  <si>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</si>
  <si>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</si>
  <si>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</si>
  <si>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</si>
  <si>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</si>
  <si>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</si>
  <si>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</si>
  <si>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</si>
  <si>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</si>
  <si>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</si>
  <si>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</si>
  <si>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</si>
  <si>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</si>
  <si>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</si>
  <si>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</si>
  <si>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</si>
  <si>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</si>
  <si>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</si>
  <si>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</si>
  <si>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</si>
  <si>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</si>
  <si>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</si>
  <si>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</si>
  <si>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</si>
  <si>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</si>
  <si>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</si>
  <si>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</si>
  <si>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</si>
  <si>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</si>
  <si>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</si>
  <si>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</si>
  <si>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</si>
  <si>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</si>
  <si>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</si>
  <si>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</si>
  <si>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</si>
  <si>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</si>
  <si>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</si>
  <si>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</si>
  <si>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</si>
  <si>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</si>
  <si>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</si>
  <si>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</si>
  <si>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</si>
  <si>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</si>
  <si>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</si>
  <si>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</si>
  <si>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</si>
  <si>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</si>
  <si>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</si>
  <si>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</si>
  <si>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</si>
  <si>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</si>
  <si>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</si>
  <si>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</si>
  <si>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</si>
  <si>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</si>
  <si>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</si>
  <si>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</si>
  <si>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</si>
  <si>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</si>
  <si>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</si>
  <si>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</si>
  <si>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</si>
  <si>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</si>
  <si>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</si>
  <si>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</si>
  <si>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</si>
  <si>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</si>
  <si>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</si>
  <si>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</si>
  <si>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</si>
  <si>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</si>
  <si>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</si>
  <si>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</si>
  <si>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</si>
  <si>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</si>
  <si>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</si>
  <si>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</si>
  <si>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</si>
  <si>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</si>
  <si>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</si>
  <si>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</si>
  <si>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</si>
  <si>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</si>
  <si>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</si>
  <si>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</si>
  <si>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</si>
  <si>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</si>
  <si>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</si>
  <si>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</si>
  <si>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</si>
  <si>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</si>
  <si>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</si>
  <si>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</si>
  <si>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</si>
  <si>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</si>
  <si>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</si>
  <si>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</si>
  <si>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</si>
  <si>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</si>
  <si>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</si>
  <si>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</si>
  <si>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</si>
  <si>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</si>
  <si>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</si>
  <si>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</si>
  <si>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</si>
  <si>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</si>
  <si>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</si>
  <si>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</si>
  <si>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</si>
  <si>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</si>
  <si>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</si>
  <si>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</si>
  <si>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</si>
  <si>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</si>
  <si>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</si>
  <si>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</si>
  <si>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</si>
  <si>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</si>
  <si>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</si>
  <si>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</si>
  <si>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</si>
  <si>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</si>
  <si>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</si>
  <si>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</si>
  <si>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</si>
  <si>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</si>
  <si>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</si>
  <si>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</si>
  <si>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</si>
  <si>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</si>
  <si>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</si>
  <si>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</si>
  <si>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</si>
  <si>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</si>
  <si>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</si>
  <si>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</si>
  <si>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</si>
  <si>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</si>
  <si>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</si>
  <si>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</si>
  <si>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</si>
  <si>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</si>
  <si>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</si>
  <si>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</si>
  <si>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</si>
  <si>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</si>
  <si>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</si>
  <si>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</si>
  <si>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</si>
  <si>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</si>
  <si>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</si>
  <si>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</si>
  <si>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</si>
  <si>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</si>
  <si>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</si>
  <si>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</si>
  <si>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</si>
  <si>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</si>
  <si>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</si>
  <si>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</si>
  <si>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</si>
  <si>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</si>
  <si>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</si>
  <si>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</si>
  <si>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</si>
  <si>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</si>
  <si>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</si>
  <si>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</si>
  <si>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</si>
  <si>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</si>
  <si>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</si>
  <si>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</si>
  <si>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</si>
  <si>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</si>
  <si>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</si>
  <si>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</si>
  <si>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</si>
  <si>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</si>
  <si>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</si>
  <si>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</si>
  <si>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</si>
  <si>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</si>
  <si>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</si>
  <si>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</si>
  <si>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</si>
  <si>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</si>
  <si>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</si>
  <si>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</si>
  <si>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</si>
  <si>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</si>
  <si>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</si>
  <si>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</si>
  <si>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</si>
  <si>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</si>
  <si>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</si>
  <si>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</si>
  <si>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</si>
  <si>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</si>
  <si>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</si>
  <si>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</si>
  <si>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</si>
  <si>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</si>
  <si>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</si>
  <si>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</si>
  <si>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</si>
  <si>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</si>
  <si>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</si>
  <si>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</si>
  <si>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</si>
  <si>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</si>
  <si>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</si>
  <si>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</si>
  <si>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</si>
  <si>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</si>
  <si>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</si>
  <si>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</si>
  <si>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</si>
  <si>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</si>
  <si>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</si>
  <si>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</si>
  <si>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</si>
  <si>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</si>
  <si>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</si>
  <si>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</si>
  <si>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</si>
  <si>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</si>
  <si>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</si>
  <si>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</si>
  <si>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</si>
  <si>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</si>
  <si>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</si>
  <si>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</si>
  <si>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</si>
  <si>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</si>
  <si>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</si>
  <si>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</si>
  <si>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</si>
  <si>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</si>
  <si>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</si>
  <si>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</si>
  <si>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</si>
  <si>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</si>
  <si>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</si>
  <si>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</si>
  <si>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</si>
  <si>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</si>
  <si>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</si>
  <si>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</si>
  <si>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</si>
  <si>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</si>
  <si>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</si>
  <si>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</si>
  <si>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</si>
  <si>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</si>
  <si>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</si>
  <si>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</si>
  <si>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</si>
  <si>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</si>
  <si>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</si>
  <si>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</si>
  <si>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</si>
  <si>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</si>
  <si>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</si>
  <si>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</si>
  <si>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</si>
  <si>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</si>
  <si>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</si>
  <si>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</si>
  <si>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</si>
  <si>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</si>
  <si>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</si>
  <si>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</si>
  <si>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</si>
  <si>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</si>
  <si>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</si>
  <si>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</si>
  <si>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</si>
  <si>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</si>
  <si>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</si>
  <si>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</si>
  <si>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</si>
  <si>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</si>
  <si>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</si>
  <si>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</si>
  <si>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</si>
  <si>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</si>
  <si>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</si>
  <si>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</si>
  <si>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</si>
  <si>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</si>
  <si>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</si>
  <si>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</si>
  <si>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</si>
  <si>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</si>
  <si>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</si>
  <si>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</si>
  <si>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</si>
  <si>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</si>
  <si>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</si>
  <si>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</si>
  <si>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</si>
  <si>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</si>
  <si>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</si>
  <si>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</si>
  <si>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</si>
  <si>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</si>
  <si>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</si>
  <si>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</si>
  <si>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</si>
  <si>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</si>
  <si>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</si>
  <si>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</si>
  <si>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</si>
  <si>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</si>
  <si>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</si>
  <si>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</si>
  <si>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</si>
  <si>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</si>
  <si>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</si>
  <si>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</si>
  <si>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</si>
  <si>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</si>
  <si>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</si>
  <si>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</si>
  <si>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</si>
  <si>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</si>
  <si>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</si>
  <si>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</si>
  <si>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</si>
  <si>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</si>
  <si>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</si>
  <si>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</si>
  <si>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</si>
  <si>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</si>
  <si>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</si>
  <si>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</si>
  <si>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</si>
  <si>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</si>
  <si>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</si>
  <si>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</si>
  <si>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</si>
  <si>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</si>
  <si>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</si>
  <si>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</si>
  <si>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</si>
  <si>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</si>
  <si>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</si>
  <si>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</si>
  <si>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</si>
  <si>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</si>
  <si>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</si>
  <si>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</si>
  <si>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</si>
  <si>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</si>
  <si>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</si>
  <si>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</si>
  <si>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</si>
  <si>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</si>
  <si>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</si>
  <si>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</si>
  <si>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</si>
  <si>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</si>
  <si>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</si>
  <si>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</si>
  <si>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</si>
  <si>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</si>
  <si>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</si>
  <si>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</si>
  <si>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</si>
  <si>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</si>
  <si>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</si>
  <si>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</si>
  <si>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</si>
  <si>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</si>
  <si>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</si>
  <si>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</si>
  <si>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</si>
  <si>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</si>
  <si>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</si>
  <si>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</si>
  <si>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</si>
  <si>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</si>
  <si>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</si>
  <si>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</si>
  <si>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</si>
  <si>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</si>
  <si>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</si>
  <si>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</si>
  <si>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</si>
  <si>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</si>
  <si>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</si>
  <si>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</si>
  <si>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</si>
  <si>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</si>
  <si>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</si>
  <si>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</si>
  <si>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</si>
  <si>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</si>
  <si>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</si>
  <si>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</si>
  <si>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</si>
  <si>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</si>
  <si>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</si>
  <si>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</si>
  <si>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</si>
  <si>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</si>
  <si>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</si>
  <si>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</si>
  <si>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</si>
  <si>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</si>
  <si>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</si>
  <si>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</si>
  <si>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</si>
  <si>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</si>
  <si>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</si>
  <si>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</si>
  <si>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</si>
  <si>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</si>
  <si>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</si>
  <si>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</si>
  <si>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</si>
  <si>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</si>
  <si>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</si>
  <si>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</si>
  <si>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</si>
  <si>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</si>
  <si>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</si>
  <si>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</si>
  <si>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</si>
  <si>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</si>
  <si>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</si>
  <si>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</si>
  <si>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</si>
  <si>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</si>
  <si>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</si>
  <si>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</si>
  <si>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</si>
  <si>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</si>
  <si>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</si>
  <si>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</si>
  <si>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</si>
  <si>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</si>
  <si>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</si>
  <si>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</si>
  <si>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</si>
  <si>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</si>
  <si>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</si>
  <si>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</si>
  <si>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</si>
  <si>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</si>
  <si>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</si>
  <si>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</si>
  <si>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</si>
  <si>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</si>
  <si>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</si>
  <si>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</si>
  <si>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</si>
  <si>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</si>
  <si>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</si>
  <si>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</si>
  <si>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</si>
  <si>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</si>
  <si>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</si>
  <si>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</si>
  <si>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</si>
  <si>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</si>
  <si>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</si>
  <si>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</si>
  <si>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</si>
  <si>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</si>
  <si>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</si>
  <si>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</si>
  <si>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</si>
  <si>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</si>
  <si>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</si>
  <si>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</si>
  <si>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</si>
  <si>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</si>
  <si>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</si>
  <si>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</si>
  <si>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</si>
  <si>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</si>
  <si>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</si>
  <si>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</si>
  <si>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</si>
  <si>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</si>
  <si>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</si>
  <si>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</si>
  <si>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</si>
  <si>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</si>
  <si>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</si>
  <si>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</si>
  <si>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</si>
  <si>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</si>
  <si>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</si>
  <si>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</si>
  <si>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</si>
  <si>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</si>
  <si>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</si>
  <si>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</si>
  <si>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</si>
  <si>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</si>
  <si>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</si>
  <si>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</si>
  <si>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</si>
  <si>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</si>
  <si>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</si>
  <si>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</si>
  <si>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</si>
  <si>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</si>
  <si>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</si>
  <si>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</si>
  <si>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</si>
  <si>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</si>
  <si>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</si>
  <si>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</si>
  <si>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</si>
  <si>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</si>
  <si>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</si>
  <si>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</si>
  <si>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</si>
  <si>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</si>
  <si>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</si>
  <si>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</si>
  <si>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</si>
  <si>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</si>
  <si>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</si>
  <si>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</si>
  <si>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</si>
  <si>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</si>
  <si>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</si>
  <si>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</si>
  <si>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</si>
  <si>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</si>
  <si>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</si>
  <si>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</si>
  <si>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</si>
  <si>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</si>
  <si>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</si>
  <si>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</si>
  <si>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</si>
  <si>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</si>
  <si>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</si>
  <si>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</si>
  <si>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</si>
  <si>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</si>
  <si>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</si>
  <si>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</si>
  <si>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</si>
  <si>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</si>
  <si>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</si>
  <si>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</si>
  <si>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</si>
  <si>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</si>
  <si>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</si>
  <si>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</si>
  <si>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</si>
  <si>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</si>
  <si>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</si>
  <si>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</si>
  <si>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</si>
  <si>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</si>
  <si>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</si>
  <si>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</si>
  <si>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</si>
  <si>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</si>
  <si>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</si>
  <si>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</si>
  <si>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</si>
  <si>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</si>
  <si>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</si>
  <si>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</si>
  <si>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</si>
  <si>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</si>
  <si>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</si>
  <si>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</si>
  <si>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</si>
  <si>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</si>
  <si>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</si>
  <si>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</si>
  <si>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</si>
  <si>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</si>
  <si>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</si>
  <si>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</si>
  <si>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</si>
  <si>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</si>
  <si>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</si>
  <si>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</si>
  <si>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</si>
  <si>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</si>
  <si>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</si>
  <si>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</si>
  <si>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</si>
  <si>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</si>
  <si>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</si>
  <si>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</si>
  <si>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</si>
  <si>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</si>
  <si>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</si>
  <si>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</si>
  <si>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</si>
  <si>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</si>
  <si>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</si>
  <si>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</si>
  <si>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</si>
  <si>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</si>
  <si>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</si>
  <si>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</si>
  <si>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</si>
  <si>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</si>
  <si>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</si>
  <si>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</si>
  <si>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</si>
  <si>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</si>
  <si>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</si>
  <si>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</si>
  <si>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</si>
  <si>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</si>
  <si>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</si>
  <si>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</si>
  <si>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</si>
  <si>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</si>
  <si>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</si>
  <si>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</si>
  <si>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</si>
  <si>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</si>
  <si>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</si>
  <si>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</si>
  <si>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</si>
  <si>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</si>
  <si>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</si>
  <si>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</si>
  <si>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</si>
  <si>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</si>
  <si>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</si>
  <si>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</si>
  <si>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</si>
  <si>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</si>
  <si>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</si>
  <si>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</si>
  <si>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</si>
  <si>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</si>
  <si>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</si>
  <si>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</si>
  <si>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</si>
  <si>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</si>
  <si>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</si>
  <si>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</si>
  <si>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</si>
  <si>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</si>
  <si>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</si>
  <si>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</si>
  <si>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</si>
  <si>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</si>
  <si>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</si>
  <si>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</si>
  <si>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</si>
  <si>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</si>
  <si>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</si>
  <si>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</si>
  <si>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</si>
  <si>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</si>
  <si>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</si>
  <si>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</si>
  <si>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</si>
  <si>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</si>
  <si>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</si>
  <si>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</si>
  <si>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</si>
  <si>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</si>
  <si>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</si>
  <si>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</si>
  <si>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</si>
  <si>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</si>
  <si>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</si>
  <si>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</si>
  <si>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</si>
  <si>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</si>
  <si>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</si>
  <si>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</si>
  <si>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</si>
  <si>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</si>
  <si>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</si>
  <si>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</si>
  <si>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</si>
  <si>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</si>
  <si>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</si>
  <si>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</si>
  <si>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</si>
  <si>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</si>
  <si>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</si>
  <si>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</si>
  <si>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</si>
  <si>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</si>
  <si>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</si>
  <si>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</si>
  <si>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</si>
  <si>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</si>
  <si>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</si>
  <si>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</si>
  <si>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</si>
  <si>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</si>
  <si>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</si>
  <si>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</si>
  <si>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</si>
  <si>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</si>
  <si>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</si>
  <si>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</si>
  <si>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</si>
  <si>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</si>
  <si>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</si>
  <si>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</si>
  <si>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</si>
  <si>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</si>
  <si>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</si>
  <si>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</si>
  <si>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</si>
  <si>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</si>
  <si>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</si>
  <si>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</si>
  <si>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</si>
  <si>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</si>
  <si>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</si>
  <si>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</si>
  <si>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</si>
  <si>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</si>
  <si>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</si>
  <si>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</si>
  <si>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</si>
  <si>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</si>
  <si>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</si>
  <si>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</si>
  <si>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</si>
  <si>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</si>
  <si>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</si>
  <si>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</si>
  <si>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</si>
  <si>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</si>
  <si>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</si>
  <si>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</si>
  <si>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</si>
  <si>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</si>
  <si>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</si>
  <si>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</si>
  <si>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</si>
  <si>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</si>
  <si>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</si>
  <si>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</si>
  <si>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</si>
  <si>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</si>
  <si>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</si>
  <si>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</si>
  <si>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</si>
  <si>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</si>
  <si>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</si>
  <si>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</si>
  <si>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</si>
  <si>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</si>
  <si>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</si>
  <si>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</si>
  <si>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</si>
  <si>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</si>
  <si>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</si>
  <si>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</si>
  <si>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</si>
  <si>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</si>
  <si>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</si>
  <si>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</si>
  <si>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</si>
  <si>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</si>
  <si>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</si>
  <si>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</si>
  <si>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</si>
  <si>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</si>
  <si>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</si>
  <si>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</si>
  <si>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</si>
  <si>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</si>
  <si>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</si>
  <si>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</si>
  <si>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</si>
  <si>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</si>
  <si>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</si>
  <si>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</si>
  <si>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</si>
  <si>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</si>
  <si>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</si>
  <si>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</si>
  <si>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</si>
  <si>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</si>
  <si>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</si>
  <si>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</si>
  <si>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</si>
  <si>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</si>
  <si>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</si>
  <si>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</si>
  <si>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</si>
  <si>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</si>
  <si>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</si>
  <si>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</si>
  <si>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</si>
  <si>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</si>
  <si>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</si>
  <si>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</si>
  <si>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</si>
  <si>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</si>
  <si>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</si>
  <si>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</si>
  <si>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</si>
  <si>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</si>
  <si>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</si>
  <si>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</si>
  <si>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</si>
  <si>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</si>
  <si>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</si>
  <si>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</si>
  <si>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</si>
  <si>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</si>
  <si>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</si>
  <si>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</si>
  <si>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</si>
  <si>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</si>
  <si>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</si>
  <si>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</si>
  <si>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</si>
  <si>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</si>
  <si>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</si>
  <si>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</si>
  <si>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</si>
  <si>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</si>
  <si>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</si>
  <si>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</si>
  <si>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</si>
  <si>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</si>
  <si>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</si>
  <si>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</si>
  <si>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</si>
  <si>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</si>
  <si>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</si>
  <si>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</si>
  <si>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</si>
  <si>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</si>
  <si>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</si>
  <si>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</si>
  <si>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</si>
  <si>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</si>
  <si>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</si>
  <si>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</si>
  <si>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</si>
  <si>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</si>
  <si>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</si>
  <si>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</si>
  <si>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</si>
  <si>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</si>
  <si>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</si>
  <si>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</si>
  <si>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</si>
  <si>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</si>
  <si>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</si>
  <si>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</si>
  <si>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</si>
  <si>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</si>
  <si>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</si>
  <si>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</si>
  <si>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</si>
  <si>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</si>
  <si>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</si>
  <si>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</si>
  <si>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</si>
  <si>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</si>
  <si>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</si>
  <si>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</si>
  <si>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</si>
  <si>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</si>
  <si>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</si>
  <si>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</si>
  <si>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</si>
  <si>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</si>
  <si>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</si>
  <si>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</si>
  <si>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</si>
  <si>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</si>
  <si>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</si>
  <si>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</si>
  <si>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</si>
  <si>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</si>
  <si>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</si>
  <si>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</si>
  <si>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</si>
  <si>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</si>
  <si>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</si>
  <si>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</si>
  <si>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</si>
  <si>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</si>
  <si>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</si>
  <si>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</si>
  <si>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</si>
  <si>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</si>
  <si>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</si>
  <si>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</si>
  <si>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</si>
  <si>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</si>
  <si>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</si>
  <si>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</si>
  <si>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</si>
  <si>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</si>
  <si>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</si>
  <si>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</si>
  <si>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</si>
  <si>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</si>
  <si>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</si>
  <si>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</si>
  <si>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</si>
  <si>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</si>
  <si>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</si>
  <si>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</si>
  <si>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</si>
  <si>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</si>
  <si>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</si>
  <si>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</si>
  <si>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</si>
  <si>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</si>
  <si>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</si>
  <si>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</si>
  <si>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</si>
  <si>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</si>
  <si>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</si>
  <si>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</si>
  <si>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</si>
  <si>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</si>
  <si>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</si>
  <si>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</si>
  <si>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</si>
  <si>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</si>
  <si>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</si>
  <si>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</si>
  <si>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</si>
  <si>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</si>
  <si>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</si>
  <si>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</si>
  <si>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</si>
  <si>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</si>
  <si>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</si>
  <si>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</si>
  <si>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</si>
  <si>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</si>
  <si>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</si>
  <si>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</si>
  <si>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</si>
  <si>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</si>
  <si>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</si>
  <si>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</si>
  <si>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</si>
  <si>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</si>
  <si>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</si>
  <si>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</si>
  <si>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</si>
  <si>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</si>
  <si>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</si>
  <si>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</si>
  <si>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</si>
  <si>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</si>
  <si>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</si>
  <si>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</si>
  <si>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</si>
  <si>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</si>
  <si>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</si>
  <si>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</si>
  <si>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</si>
  <si>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</si>
  <si>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</si>
  <si>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</si>
  <si>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</si>
  <si>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</si>
  <si>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</si>
  <si>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</si>
  <si>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</si>
  <si>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</si>
  <si>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</si>
  <si>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</si>
  <si>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</si>
  <si>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</si>
  <si>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</si>
  <si>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</si>
  <si>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</si>
  <si>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</si>
  <si>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</si>
  <si>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</si>
  <si>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</si>
  <si>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</si>
  <si>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</si>
  <si>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</si>
  <si>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</si>
  <si>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</si>
  <si>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</si>
  <si>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</si>
  <si>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</si>
  <si>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</si>
  <si>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</si>
  <si>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</si>
  <si>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</si>
  <si>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</si>
  <si>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</si>
  <si>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</si>
  <si>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</si>
  <si>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</si>
  <si>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</si>
  <si>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</si>
  <si>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</si>
  <si>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</si>
  <si>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</si>
  <si>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</si>
  <si>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</si>
  <si>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</si>
  <si>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</si>
  <si>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</si>
  <si>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</si>
  <si>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</si>
  <si>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</si>
  <si>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</si>
  <si>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</si>
  <si>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</si>
  <si>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</si>
  <si>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</si>
  <si>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</si>
  <si>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</si>
  <si>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</si>
  <si>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</si>
  <si>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</si>
  <si>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</si>
  <si>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</si>
  <si>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</si>
  <si>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</si>
  <si>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</si>
  <si>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</si>
  <si>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</si>
  <si>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</si>
  <si>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</si>
  <si>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</si>
  <si>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</si>
  <si>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</si>
  <si>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</si>
  <si>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</si>
  <si>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</si>
  <si>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</si>
  <si>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</si>
  <si>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</si>
  <si>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</si>
  <si>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</si>
  <si>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</si>
  <si>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</si>
  <si>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</si>
  <si>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</si>
  <si>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</si>
  <si>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</si>
  <si>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</si>
  <si>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</si>
  <si>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</si>
  <si>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</si>
  <si>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</si>
  <si>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</si>
  <si>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</si>
  <si>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</si>
  <si>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</si>
  <si>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</si>
  <si>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</si>
  <si>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</si>
  <si>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</si>
  <si>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</si>
  <si>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</si>
  <si>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</si>
  <si>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</si>
  <si>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</si>
  <si>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</si>
  <si>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</si>
  <si>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</si>
  <si>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</si>
  <si>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</si>
  <si>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</si>
  <si>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</si>
  <si>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</si>
  <si>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</si>
  <si>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</si>
  <si>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</si>
  <si>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</si>
  <si>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</si>
  <si>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</si>
  <si>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</si>
  <si>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</si>
  <si>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</si>
  <si>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</si>
  <si>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</si>
  <si>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</si>
  <si>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</si>
  <si>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</si>
  <si>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</si>
  <si>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</si>
  <si>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</si>
  <si>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</si>
  <si>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</si>
  <si>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</si>
  <si>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</si>
  <si>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</si>
  <si>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</si>
  <si>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</si>
  <si>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</si>
  <si>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</si>
  <si>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</si>
  <si>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</si>
  <si>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</si>
  <si>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</si>
  <si>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</si>
  <si>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</si>
  <si>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</si>
  <si>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</si>
  <si>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</si>
  <si>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</si>
  <si>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</si>
  <si>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</si>
  <si>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</si>
  <si>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</si>
  <si>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</si>
  <si>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</si>
  <si>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</si>
  <si>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</si>
  <si>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</si>
  <si>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</si>
  <si>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</si>
  <si>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</si>
  <si>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</si>
  <si>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</si>
  <si>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</si>
  <si>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</si>
  <si>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</si>
  <si>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</si>
  <si>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</si>
  <si>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</si>
  <si>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</si>
  <si>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</si>
  <si>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</si>
  <si>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</si>
  <si>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</si>
  <si>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</si>
  <si>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</si>
  <si>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</si>
  <si>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</si>
  <si>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</si>
  <si>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</si>
  <si>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</si>
  <si>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</si>
  <si>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</si>
  <si>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</si>
  <si>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</si>
  <si>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</si>
  <si>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</si>
  <si>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</si>
  <si>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</si>
  <si>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</si>
  <si>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</si>
  <si>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</si>
  <si>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</si>
  <si>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</si>
  <si>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</si>
  <si>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</si>
  <si>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</si>
  <si>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</si>
  <si>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</si>
  <si>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</si>
  <si>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</si>
  <si>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</si>
  <si>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</si>
  <si>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</si>
  <si>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</si>
  <si>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</si>
  <si>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</si>
  <si>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</si>
  <si>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</si>
  <si>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</si>
  <si>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</si>
  <si>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</si>
  <si>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</si>
  <si>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</si>
  <si>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</si>
  <si>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</si>
  <si>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</si>
  <si>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</si>
  <si>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</si>
  <si>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</si>
  <si>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</si>
  <si>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</si>
  <si>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</si>
  <si>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</si>
  <si>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</si>
  <si>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</si>
  <si>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</si>
  <si>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</si>
  <si>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</si>
  <si>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</si>
  <si>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</si>
  <si>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</si>
  <si>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</si>
  <si>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</si>
  <si>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</si>
  <si>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</si>
  <si>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</si>
  <si>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</si>
  <si>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</si>
  <si>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</si>
  <si>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</si>
  <si>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</si>
  <si>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</si>
  <si>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</si>
  <si>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</si>
  <si>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</si>
  <si>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</si>
  <si>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</si>
  <si>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</si>
  <si>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</si>
  <si>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</si>
  <si>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</si>
  <si>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</si>
  <si>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</si>
  <si>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</si>
  <si>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</si>
  <si>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</si>
  <si>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</si>
  <si>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</si>
  <si>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</si>
  <si>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</si>
  <si>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</si>
  <si>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</si>
  <si>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</si>
  <si>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</si>
  <si>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</si>
  <si>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</si>
  <si>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</si>
  <si>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</si>
  <si>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</si>
  <si>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</si>
  <si>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</si>
  <si>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</si>
  <si>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</si>
  <si>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</si>
  <si>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</si>
  <si>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</si>
  <si>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</si>
  <si>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</si>
  <si>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</si>
  <si>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</si>
  <si>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</si>
  <si>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</si>
  <si>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</si>
  <si>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</si>
  <si>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</si>
  <si>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</si>
  <si>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</si>
  <si>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</si>
  <si>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</si>
  <si>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</si>
  <si>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</si>
  <si>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</si>
  <si>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</si>
  <si>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</si>
  <si>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</si>
  <si>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</si>
  <si>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</si>
  <si>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</si>
  <si>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</si>
  <si>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</si>
  <si>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</si>
  <si>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</si>
  <si>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</si>
  <si>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</si>
  <si>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</si>
  <si>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</si>
  <si>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</si>
  <si>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</si>
  <si>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</si>
  <si>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</si>
  <si>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</si>
  <si>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</si>
  <si>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</si>
  <si>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</si>
  <si>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</si>
  <si>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</si>
  <si>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</si>
  <si>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</si>
  <si>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</si>
  <si>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</si>
  <si>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</si>
  <si>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</si>
  <si>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</si>
  <si>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</si>
  <si>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</si>
  <si>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</si>
  <si>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</si>
  <si>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</si>
  <si>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</si>
  <si>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</si>
  <si>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</si>
  <si>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</si>
  <si>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</si>
  <si>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</si>
  <si>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</si>
  <si>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</si>
  <si>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</si>
  <si>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</si>
  <si>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</si>
  <si>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</si>
  <si>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</si>
  <si>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</si>
  <si>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</si>
  <si>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</si>
  <si>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</si>
  <si>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</si>
  <si>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</si>
  <si>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</si>
  <si>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</si>
  <si>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</si>
  <si>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</si>
  <si>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</si>
  <si>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</si>
  <si>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</si>
  <si>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</si>
  <si>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</si>
  <si>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</si>
  <si>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</si>
  <si>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</si>
  <si>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</si>
  <si>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</si>
  <si>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</si>
  <si>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</si>
  <si>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</si>
  <si>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</si>
  <si>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</si>
  <si>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</si>
  <si>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</si>
  <si>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</si>
  <si>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</si>
  <si>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</si>
  <si>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</si>
  <si>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</si>
  <si>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</si>
  <si>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</si>
  <si>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</si>
  <si>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</si>
  <si>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</si>
  <si>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</si>
  <si>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</si>
  <si>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</si>
  <si>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</si>
  <si>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</si>
  <si>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</si>
  <si>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</si>
  <si>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</si>
  <si>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</si>
  <si>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</si>
  <si>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</si>
  <si>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</si>
  <si>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</si>
  <si>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</si>
  <si>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</si>
  <si>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</si>
  <si>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</si>
  <si>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</si>
  <si>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</si>
  <si>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</si>
  <si>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</si>
  <si>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</si>
  <si>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</si>
  <si>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</si>
  <si>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</si>
  <si>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</si>
  <si>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</si>
  <si>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</si>
  <si>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</si>
  <si>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</si>
  <si>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</si>
  <si>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</si>
  <si>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</si>
  <si>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</si>
  <si>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</si>
  <si>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</si>
  <si>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</si>
  <si>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</si>
  <si>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</si>
  <si>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</si>
  <si>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</si>
  <si>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</si>
  <si>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</si>
  <si>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</si>
  <si>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</si>
  <si>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</si>
  <si>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</si>
  <si>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</si>
  <si>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</si>
  <si>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</si>
  <si>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</si>
  <si>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</si>
  <si>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</si>
  <si>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</si>
  <si>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</si>
  <si>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</si>
  <si>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</si>
  <si>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</si>
  <si>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</si>
  <si>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</si>
  <si>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</si>
  <si>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</si>
  <si>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</si>
  <si>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</si>
  <si>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</si>
  <si>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</si>
  <si>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</si>
  <si>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</si>
  <si>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</si>
  <si>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</si>
  <si>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</si>
  <si>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</si>
  <si>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</si>
  <si>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</si>
  <si>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</si>
  <si>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</si>
  <si>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</si>
  <si>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</si>
  <si>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</si>
  <si>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</si>
  <si>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</si>
  <si>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</si>
  <si>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</si>
  <si>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</si>
  <si>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</si>
  <si>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</si>
  <si>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</si>
  <si>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</si>
  <si>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</si>
  <si>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</si>
  <si>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</si>
  <si>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</si>
  <si>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</si>
  <si>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</si>
  <si>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</si>
  <si>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</si>
  <si>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</si>
  <si>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</si>
  <si>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</si>
  <si>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</si>
  <si>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</si>
  <si>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</si>
  <si>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</si>
  <si>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</si>
  <si>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</si>
  <si>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</si>
  <si>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</si>
  <si>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</si>
  <si>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</si>
  <si>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</si>
  <si>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</si>
  <si>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</si>
  <si>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</si>
  <si>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</si>
  <si>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</si>
  <si>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</si>
  <si>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</si>
  <si>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</si>
  <si>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</si>
  <si>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</si>
  <si>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</si>
  <si>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</si>
  <si>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</si>
  <si>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</si>
  <si>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</si>
  <si>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</si>
  <si>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</si>
  <si>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</si>
  <si>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</si>
  <si>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</si>
  <si>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</si>
  <si>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</si>
  <si>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</si>
  <si>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</si>
  <si>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</si>
  <si>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</si>
  <si>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</si>
  <si>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</si>
  <si>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</si>
  <si>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</si>
  <si>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</si>
  <si>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</si>
  <si>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</si>
  <si>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</si>
  <si>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</si>
  <si>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</si>
  <si>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</si>
  <si>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</si>
  <si>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</si>
  <si>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</si>
  <si>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</si>
  <si>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</si>
  <si>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</si>
  <si>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</si>
  <si>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</si>
  <si>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</si>
  <si>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</si>
  <si>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</si>
  <si>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</si>
  <si>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</si>
  <si>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</si>
  <si>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</si>
  <si>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</si>
  <si>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</si>
  <si>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</si>
  <si>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</si>
  <si>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</si>
  <si>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</si>
  <si>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</si>
  <si>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</si>
  <si>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</si>
  <si>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</si>
  <si>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</si>
  <si>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</si>
  <si>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</si>
  <si>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</si>
  <si>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</si>
  <si>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</si>
  <si>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</si>
  <si>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</si>
  <si>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</si>
  <si>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</si>
  <si>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</si>
  <si>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</si>
  <si>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</si>
  <si>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</si>
  <si>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</si>
  <si>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</si>
  <si>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</si>
  <si>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</si>
  <si>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</si>
  <si>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</si>
  <si>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</si>
  <si>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</si>
  <si>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</si>
  <si>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</si>
  <si>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</si>
  <si>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</si>
  <si>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</si>
  <si>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</si>
  <si>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</si>
  <si>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</si>
  <si>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</si>
  <si>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</si>
  <si>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</si>
  <si>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</si>
  <si>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</si>
  <si>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</si>
  <si>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</si>
  <si>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</si>
  <si>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</si>
  <si>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</si>
  <si>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</si>
  <si>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</si>
  <si>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</si>
  <si>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</si>
  <si>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</si>
  <si>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</si>
  <si>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</si>
  <si>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</si>
  <si>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</si>
  <si>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</si>
  <si>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</si>
  <si>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</si>
  <si>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</si>
  <si>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</si>
  <si>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</si>
  <si>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</si>
  <si>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</si>
  <si>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</si>
  <si>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</si>
  <si>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</si>
  <si>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</si>
  <si>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</si>
  <si>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</si>
  <si>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</si>
  <si>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</si>
  <si>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</si>
  <si>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</si>
  <si>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</si>
  <si>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</si>
  <si>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</si>
  <si>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</si>
  <si>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</si>
  <si>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</si>
  <si>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</si>
  <si>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</si>
  <si>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</si>
  <si>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</si>
  <si>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</si>
  <si>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</si>
  <si>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</si>
  <si>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</si>
  <si>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</si>
  <si>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</si>
  <si>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</si>
  <si>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</si>
  <si>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</si>
  <si>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</si>
  <si>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</si>
  <si>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</si>
  <si>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</si>
  <si>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</si>
  <si>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</si>
  <si>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</si>
  <si>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</si>
  <si>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</si>
  <si>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</si>
  <si>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</si>
  <si>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</si>
  <si>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</si>
  <si>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</si>
  <si>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</si>
  <si>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</si>
  <si>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</si>
  <si>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</si>
  <si>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</si>
  <si>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</si>
  <si>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</si>
  <si>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</si>
  <si>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</si>
  <si>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</si>
  <si>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</si>
  <si>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</si>
  <si>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</si>
  <si>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</si>
  <si>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</si>
  <si>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</si>
  <si>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</si>
  <si>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</si>
  <si>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</si>
  <si>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</si>
  <si>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</si>
  <si>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</si>
  <si>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</si>
  <si>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</si>
  <si>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</si>
  <si>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</si>
  <si>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</si>
  <si>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</si>
  <si>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</si>
  <si>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</si>
  <si>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</si>
  <si>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</si>
  <si>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</si>
  <si>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</si>
  <si>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</si>
  <si>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</si>
  <si>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</si>
  <si>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</si>
  <si>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</si>
  <si>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</si>
  <si>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</si>
  <si>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</si>
  <si>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</si>
  <si>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</si>
  <si>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</si>
  <si>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</si>
  <si>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</si>
  <si>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</si>
  <si>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</si>
  <si>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</si>
  <si>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</si>
  <si>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</si>
  <si>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</si>
  <si>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</si>
  <si>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</si>
  <si>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</si>
  <si>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</si>
  <si>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</si>
  <si>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</si>
  <si>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</si>
  <si>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</si>
  <si>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</si>
  <si>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</si>
  <si>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</si>
  <si>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</si>
  <si>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</si>
  <si>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</si>
  <si>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</si>
  <si>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</si>
  <si>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</si>
  <si>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</si>
  <si>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</si>
  <si>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</si>
  <si>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</si>
  <si>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</si>
  <si>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</si>
  <si>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</si>
  <si>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</si>
  <si>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</si>
  <si>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</si>
  <si>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</si>
  <si>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</si>
  <si>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</si>
  <si>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</si>
  <si>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</si>
  <si>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</si>
  <si>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</si>
  <si>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</si>
  <si>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</si>
  <si>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</si>
  <si>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</si>
  <si>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</si>
  <si>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</si>
  <si>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</si>
  <si>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</si>
  <si>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</si>
  <si>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</si>
  <si>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</si>
  <si>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</si>
  <si>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</si>
  <si>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</si>
  <si>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</si>
  <si>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</si>
  <si>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</si>
  <si>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</si>
  <si>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</si>
  <si>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</si>
  <si>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</si>
  <si>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</si>
  <si>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</si>
  <si>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</si>
  <si>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</si>
  <si>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</si>
  <si>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</si>
  <si>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</si>
  <si>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</si>
  <si>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</si>
  <si>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</si>
  <si>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</si>
  <si>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</si>
  <si>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</si>
  <si>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</si>
  <si>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</si>
  <si>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</si>
  <si>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</si>
  <si>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</si>
  <si>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</si>
  <si>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</si>
  <si>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</si>
  <si>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</si>
  <si>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</si>
  <si>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</si>
  <si>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</si>
  <si>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</si>
  <si>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</si>
  <si>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</si>
  <si>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</si>
  <si>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</si>
  <si>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</si>
  <si>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</si>
  <si>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</si>
  <si>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</si>
  <si>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</si>
  <si>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</si>
  <si>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</si>
  <si>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</si>
  <si>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</si>
  <si>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</si>
  <si>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</si>
  <si>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</si>
  <si>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</si>
  <si>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</si>
  <si>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</si>
  <si>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</si>
  <si>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</si>
  <si>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</si>
  <si>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</si>
  <si>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</si>
  <si>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</si>
  <si>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</si>
  <si>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</si>
  <si>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</si>
  <si>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</si>
  <si>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</si>
  <si>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</si>
  <si>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</si>
  <si>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</si>
  <si>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</si>
  <si>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</si>
  <si>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</si>
  <si>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</si>
  <si>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</si>
  <si>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</si>
  <si>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</si>
  <si>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</si>
  <si>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</si>
  <si>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</si>
  <si>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</si>
  <si>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</si>
  <si>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</si>
  <si>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</si>
  <si>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</si>
  <si>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</si>
  <si>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</si>
  <si>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</si>
  <si>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</si>
  <si>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</si>
  <si>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</si>
  <si>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</si>
  <si>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</si>
  <si>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</si>
  <si>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</si>
  <si>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</si>
  <si>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</si>
  <si>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</si>
  <si>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</si>
  <si>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</si>
  <si>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</si>
  <si>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</si>
  <si>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</si>
  <si>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</si>
  <si>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</si>
  <si>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</si>
  <si>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</si>
  <si>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</si>
  <si>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</si>
  <si>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</si>
  <si>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</si>
  <si>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</si>
  <si>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</si>
  <si>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</si>
  <si>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</si>
  <si>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</si>
  <si>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</si>
  <si>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</si>
  <si>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</si>
  <si>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</si>
  <si>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</si>
  <si>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</si>
  <si>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</si>
  <si>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</si>
  <si>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</si>
  <si>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</si>
  <si>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</si>
  <si>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</si>
  <si>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</si>
  <si>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</si>
  <si>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</si>
  <si>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</si>
  <si>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</si>
  <si>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</si>
  <si>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</si>
  <si>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</si>
  <si>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</si>
  <si>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</si>
  <si>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</si>
  <si>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</si>
  <si>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</si>
  <si>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</si>
  <si>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</si>
  <si>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</si>
  <si>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</si>
  <si>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</si>
  <si>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</si>
  <si>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</si>
  <si>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</si>
  <si>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</si>
  <si>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</si>
  <si>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</si>
  <si>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</si>
  <si>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</si>
  <si>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</si>
  <si>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</si>
  <si>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</si>
  <si>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</si>
  <si>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</si>
  <si>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</si>
  <si>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</si>
  <si>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</si>
  <si>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</si>
  <si>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</si>
  <si>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</si>
  <si>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</si>
  <si>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</si>
  <si>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</si>
  <si>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</si>
  <si>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</si>
  <si>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</si>
  <si>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</si>
  <si>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</si>
  <si>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</si>
  <si>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</si>
  <si>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</si>
  <si>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</si>
  <si>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</si>
  <si>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</si>
  <si>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</si>
  <si>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</si>
  <si>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</si>
  <si>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</si>
  <si>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</si>
  <si>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</si>
  <si>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</si>
  <si>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</si>
  <si>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</si>
  <si>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</si>
  <si>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</si>
  <si>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</si>
  <si>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</si>
  <si>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</si>
  <si>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</si>
  <si>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</si>
  <si>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</si>
  <si>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</si>
  <si>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</si>
  <si>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</si>
  <si>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</si>
  <si>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</si>
  <si>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</si>
  <si>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</si>
  <si>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</si>
  <si>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</si>
  <si>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</si>
  <si>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</si>
  <si>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</si>
  <si>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</si>
  <si>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</si>
  <si>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</si>
  <si>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</si>
  <si>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</si>
  <si>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</si>
  <si>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</si>
  <si>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</si>
  <si>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</si>
  <si>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</si>
  <si>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</si>
  <si>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</si>
  <si>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</si>
  <si>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</si>
  <si>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</si>
  <si>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</si>
  <si>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</si>
  <si>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</si>
  <si>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</si>
  <si>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</si>
  <si>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</si>
  <si>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</si>
  <si>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</si>
  <si>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</si>
  <si>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</si>
  <si>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</si>
  <si>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</si>
  <si>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</si>
  <si>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</si>
  <si>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</si>
  <si>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</si>
  <si>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</si>
  <si>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</si>
  <si>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</si>
  <si>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</si>
  <si>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</si>
  <si>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</si>
  <si>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</si>
  <si>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</si>
  <si>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</si>
  <si>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</si>
  <si>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</si>
  <si>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</si>
  <si>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</si>
  <si>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</si>
  <si>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</si>
  <si>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</si>
  <si>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</si>
  <si>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</si>
  <si>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</si>
  <si>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</si>
  <si>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</si>
  <si>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</si>
  <si>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</si>
  <si>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</si>
  <si>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</si>
  <si>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</si>
  <si>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</si>
  <si>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</si>
  <si>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</si>
  <si>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</si>
  <si>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</si>
  <si>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</si>
  <si>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</si>
  <si>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</si>
  <si>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</si>
  <si>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</si>
  <si>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</si>
  <si>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</si>
  <si>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</si>
  <si>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</si>
  <si>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</si>
  <si>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</si>
  <si>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</si>
  <si>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</si>
  <si>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</si>
  <si>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</si>
  <si>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</si>
  <si>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</si>
  <si>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</si>
  <si>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</si>
  <si>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</si>
  <si>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</si>
  <si>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</si>
  <si>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</si>
  <si>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</si>
  <si>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</si>
  <si>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</si>
  <si>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</si>
  <si>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</si>
  <si>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</si>
  <si>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</si>
  <si>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</si>
  <si>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</si>
  <si>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</si>
  <si>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</si>
  <si>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</si>
  <si>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</si>
  <si>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</si>
  <si>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</si>
  <si>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</si>
  <si>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</si>
  <si>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</si>
  <si>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</si>
  <si>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</si>
  <si>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</si>
  <si>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</si>
  <si>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</si>
  <si>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</si>
  <si>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</si>
  <si>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</si>
  <si>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</si>
  <si>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</si>
  <si>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</si>
  <si>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</si>
  <si>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</si>
  <si>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</si>
  <si>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</si>
  <si>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</si>
  <si>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</si>
  <si>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</si>
  <si>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</si>
  <si>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</si>
  <si>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</si>
  <si>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</si>
  <si>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</si>
  <si>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</si>
  <si>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</si>
  <si>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</si>
  <si>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</si>
  <si>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</si>
  <si>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</si>
  <si>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</si>
  <si>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</si>
  <si>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</si>
  <si>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</si>
  <si>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</si>
  <si>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</si>
  <si>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</si>
  <si>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</si>
  <si>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</si>
  <si>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</si>
  <si>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</si>
  <si>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</si>
  <si>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</si>
  <si>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</si>
  <si>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</si>
  <si>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</si>
  <si>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</si>
  <si>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</si>
  <si>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</si>
  <si>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</si>
  <si>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</si>
  <si>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</si>
  <si>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</si>
  <si>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</si>
  <si>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</si>
  <si>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</si>
  <si>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</si>
  <si>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</si>
  <si>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</si>
  <si>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</si>
  <si>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</si>
  <si>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</si>
  <si>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</si>
  <si>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</si>
  <si>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</si>
  <si>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</si>
  <si>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</si>
  <si>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</si>
  <si>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</si>
  <si>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</si>
  <si>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</si>
  <si>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</si>
  <si>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</si>
  <si>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</si>
  <si>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</si>
  <si>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</si>
  <si>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</si>
  <si>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</si>
  <si>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</si>
  <si>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</si>
  <si>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</si>
  <si>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</si>
  <si>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</si>
  <si>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</si>
  <si>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</si>
  <si>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</si>
  <si>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</si>
  <si>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</si>
  <si>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</si>
  <si>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</si>
  <si>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</si>
  <si>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</si>
  <si>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</si>
  <si>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</si>
  <si>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</si>
  <si>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</si>
  <si>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</si>
  <si>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</si>
  <si>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</si>
  <si>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</si>
  <si>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</si>
  <si>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</si>
  <si>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</si>
  <si>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</si>
  <si>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</si>
  <si>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</si>
  <si>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</si>
  <si>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</si>
  <si>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</si>
  <si>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</si>
  <si>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</si>
  <si>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</si>
  <si>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</si>
  <si>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</si>
  <si>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</si>
  <si>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</si>
  <si>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</si>
  <si>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</si>
  <si>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</si>
  <si>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</si>
  <si>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</si>
  <si>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</si>
  <si>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</si>
  <si>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</si>
  <si>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</si>
  <si>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</si>
  <si>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</si>
  <si>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</si>
  <si>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</si>
  <si>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</si>
  <si>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</si>
  <si>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</si>
  <si>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</si>
  <si>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</si>
  <si>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</si>
  <si>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</si>
  <si>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</si>
  <si>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</si>
  <si>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</si>
  <si>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</si>
  <si>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</si>
  <si>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</si>
  <si>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</si>
  <si>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</si>
  <si>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</si>
  <si>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</si>
  <si>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</si>
  <si>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</si>
  <si>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</si>
  <si>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</si>
  <si>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</si>
  <si>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</si>
  <si>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</si>
  <si>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</si>
  <si>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</si>
  <si>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</si>
  <si>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</si>
  <si>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</si>
  <si>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</si>
  <si>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</si>
  <si>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</si>
  <si>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</si>
  <si>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</si>
  <si>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</si>
  <si>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</si>
  <si>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</si>
  <si>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</si>
  <si>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</si>
  <si>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</si>
  <si>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</si>
  <si>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</si>
  <si>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</si>
  <si>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</si>
  <si>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</si>
  <si>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</si>
  <si>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</si>
  <si>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</si>
  <si>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</si>
  <si>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</si>
  <si>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</si>
  <si>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</si>
  <si>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</si>
  <si>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</si>
  <si>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</si>
  <si>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</si>
  <si>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</si>
  <si>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</si>
  <si>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</si>
  <si>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</si>
  <si>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</si>
  <si>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</si>
  <si>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</si>
  <si>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</si>
  <si>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</si>
  <si>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</si>
  <si>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</si>
  <si>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</si>
  <si>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</si>
  <si>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</si>
  <si>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</si>
  <si>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</si>
  <si>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</si>
  <si>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</si>
  <si>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</si>
  <si>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</si>
  <si>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</si>
  <si>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</si>
  <si>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</si>
  <si>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</si>
  <si>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</si>
  <si>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</si>
  <si>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</si>
  <si>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</si>
  <si>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</si>
  <si>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</si>
  <si>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</si>
  <si>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</si>
  <si>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</si>
  <si>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</si>
  <si>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</si>
  <si>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</si>
  <si>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</si>
  <si>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</si>
  <si>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</si>
  <si>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</si>
  <si>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</si>
  <si>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</si>
  <si>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</si>
  <si>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</si>
  <si>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</si>
  <si>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</si>
  <si>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</si>
  <si>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</si>
  <si>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</si>
  <si>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</si>
  <si>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</si>
  <si>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</si>
  <si>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</si>
  <si>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</si>
  <si>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</si>
  <si>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</si>
  <si>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</si>
  <si>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</si>
  <si>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</si>
  <si>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</si>
  <si>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</si>
  <si>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</si>
  <si>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</si>
  <si>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</si>
  <si>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</si>
  <si>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</si>
  <si>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</si>
  <si>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</si>
  <si>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</si>
  <si>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</si>
  <si>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</si>
  <si>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</si>
  <si>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</si>
  <si>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</si>
  <si>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</si>
  <si>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</si>
  <si>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</si>
  <si>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</si>
  <si>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</si>
  <si>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</si>
  <si>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</si>
  <si>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</si>
  <si>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</si>
  <si>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</si>
  <si>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</si>
  <si>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</si>
  <si>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</si>
  <si>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</si>
  <si>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</si>
  <si>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</si>
  <si>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</si>
  <si>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</si>
  <si>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</si>
  <si>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</si>
  <si>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</si>
  <si>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</si>
  <si>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</si>
  <si>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</si>
  <si>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</si>
  <si>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</si>
  <si>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</si>
  <si>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</si>
  <si>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</si>
  <si>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</si>
  <si>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</si>
  <si>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</si>
  <si>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</si>
  <si>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</si>
  <si>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</si>
  <si>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</si>
  <si>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</si>
  <si>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</si>
  <si>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</si>
  <si>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</si>
  <si>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</si>
  <si>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</si>
  <si>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</si>
  <si>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</si>
  <si>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</si>
  <si>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</si>
  <si>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</si>
  <si>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</si>
  <si>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</si>
  <si>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</si>
  <si>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</si>
  <si>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</si>
  <si>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</si>
  <si>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</si>
  <si>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</si>
  <si>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</si>
  <si>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</si>
  <si>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</si>
  <si>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</si>
  <si>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</si>
  <si>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</si>
  <si>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</si>
  <si>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</si>
  <si>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</si>
  <si>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</si>
  <si>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</si>
  <si>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</si>
  <si>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</si>
  <si>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</si>
  <si>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</si>
  <si>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</si>
  <si>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</si>
  <si>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</si>
  <si>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</si>
  <si>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</si>
  <si>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</si>
  <si>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</si>
  <si>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</si>
  <si>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</si>
  <si>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</si>
  <si>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</si>
  <si>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</si>
  <si>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</si>
  <si>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</si>
  <si>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</si>
  <si>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</si>
  <si>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</si>
  <si>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</si>
  <si>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</si>
  <si>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</si>
  <si>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</si>
  <si>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</si>
  <si>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</si>
  <si>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</si>
  <si>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</si>
  <si>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</si>
  <si>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</si>
  <si>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</si>
  <si>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</si>
  <si>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</si>
  <si>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</si>
  <si>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</si>
  <si>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</si>
  <si>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</si>
  <si>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</si>
  <si>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</si>
  <si>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</si>
  <si>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</si>
  <si>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</si>
  <si>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</si>
  <si>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</si>
  <si>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</si>
  <si>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</si>
  <si>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</si>
  <si>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</si>
  <si>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</si>
  <si>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</si>
  <si>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</si>
  <si>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</si>
  <si>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</si>
  <si>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</si>
  <si>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</si>
  <si>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</si>
  <si>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</si>
  <si>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</si>
  <si>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</si>
  <si>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</si>
  <si>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</si>
  <si>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</si>
  <si>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</si>
  <si>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</si>
  <si>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</si>
  <si>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</si>
  <si>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</si>
  <si>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</si>
  <si>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</si>
  <si>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</si>
  <si>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</si>
  <si>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</si>
  <si>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</si>
  <si>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</si>
  <si>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</si>
  <si>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</si>
  <si>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</si>
  <si>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</si>
  <si>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</si>
  <si>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</si>
  <si>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</si>
  <si>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</si>
  <si>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</si>
  <si>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</si>
  <si>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</si>
  <si>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</si>
  <si>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</si>
  <si>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</si>
  <si>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</si>
  <si>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</si>
  <si>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</si>
  <si>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</si>
  <si>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</si>
  <si>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</si>
  <si>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</si>
  <si>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</si>
  <si>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</si>
  <si>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</si>
  <si>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</si>
  <si>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</si>
  <si>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</si>
  <si>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</si>
  <si>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</si>
  <si>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</si>
  <si>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</si>
  <si>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</si>
  <si>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</si>
  <si>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</si>
  <si>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</si>
  <si>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</si>
  <si>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</si>
  <si>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</si>
  <si>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</si>
  <si>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</si>
  <si>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</si>
  <si>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</si>
  <si>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</si>
  <si>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</si>
  <si>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</si>
  <si>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</si>
  <si>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</si>
  <si>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</si>
  <si>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</si>
  <si>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</si>
  <si>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</si>
  <si>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</si>
  <si>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</si>
  <si>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</si>
  <si>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</si>
  <si>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</si>
  <si>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</si>
  <si>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</si>
  <si>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</si>
  <si>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</si>
  <si>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</si>
  <si>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</si>
  <si>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</si>
  <si>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</si>
  <si>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</si>
  <si>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</si>
  <si>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</si>
  <si>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</si>
  <si>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</si>
  <si>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</si>
  <si>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</si>
  <si>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</si>
  <si>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</si>
  <si>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</si>
  <si>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</si>
  <si>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</si>
  <si>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</si>
  <si>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</si>
  <si>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</si>
  <si>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</si>
  <si>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</si>
  <si>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</si>
  <si>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</si>
  <si>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</si>
  <si>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</si>
  <si>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</si>
  <si>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</si>
  <si>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</si>
  <si>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</si>
  <si>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</si>
  <si>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</si>
  <si>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</si>
  <si>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</si>
  <si>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</si>
  <si>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</si>
  <si>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</si>
  <si>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</si>
  <si>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</si>
  <si>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</si>
  <si>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</si>
  <si>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</si>
  <si>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</si>
  <si>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</si>
  <si>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</si>
  <si>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</si>
  <si>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</si>
  <si>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</si>
  <si>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</si>
  <si>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</si>
  <si>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</si>
  <si>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</si>
  <si>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</si>
  <si>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</si>
  <si>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</si>
  <si>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</si>
  <si>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</si>
  <si>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</si>
  <si>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</si>
  <si>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</si>
  <si>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</si>
  <si>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</si>
  <si>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</si>
  <si>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</si>
  <si>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</si>
  <si>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</si>
  <si>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</si>
  <si>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</si>
  <si>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</si>
  <si>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</si>
  <si>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</si>
  <si>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</si>
  <si>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</si>
  <si>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</si>
  <si>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</si>
  <si>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</si>
  <si>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</si>
  <si>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</si>
  <si>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</si>
  <si>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</si>
  <si>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</si>
  <si>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</si>
  <si>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</si>
  <si>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</si>
  <si>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</si>
  <si>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</si>
  <si>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</si>
  <si>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</si>
  <si>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</si>
  <si>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</si>
  <si>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</si>
  <si>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</si>
  <si>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</si>
  <si>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</si>
  <si>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</si>
  <si>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</si>
  <si>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</si>
  <si>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</si>
  <si>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</si>
  <si>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</si>
  <si>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</si>
  <si>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</si>
  <si>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</si>
  <si>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</si>
  <si>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</si>
  <si>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</si>
  <si>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</si>
  <si>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</si>
  <si>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</si>
  <si>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</si>
  <si>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</si>
  <si>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</si>
  <si>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</si>
  <si>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</si>
  <si>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</si>
  <si>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</si>
  <si>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</si>
  <si>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</si>
  <si>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</si>
  <si>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</si>
  <si>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</si>
  <si>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</si>
  <si>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</si>
  <si>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</si>
  <si>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</si>
  <si>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</si>
  <si>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</si>
  <si>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</si>
  <si>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</si>
  <si>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</si>
  <si>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</si>
  <si>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</si>
  <si>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</si>
  <si>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</si>
  <si>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</si>
  <si>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</si>
  <si>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</si>
  <si>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</si>
  <si>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</si>
  <si>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</si>
  <si>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</si>
  <si>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</si>
  <si>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</si>
  <si>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</si>
  <si>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</si>
  <si>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</si>
  <si>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</si>
  <si>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</si>
  <si>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</si>
  <si>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</si>
  <si>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</si>
  <si>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</si>
  <si>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</si>
  <si>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</si>
  <si>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</si>
  <si>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</si>
  <si>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</si>
  <si>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</si>
  <si>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</si>
  <si>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</si>
  <si>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</si>
  <si>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</si>
  <si>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</si>
  <si>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</si>
  <si>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</si>
  <si>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</si>
  <si>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</si>
  <si>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</si>
  <si>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</si>
  <si>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</si>
  <si>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</si>
  <si>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</si>
  <si>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</si>
  <si>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</si>
  <si>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</si>
  <si>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</si>
  <si>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</si>
  <si>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</si>
  <si>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</si>
  <si>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</si>
  <si>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</si>
  <si>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</si>
  <si>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</si>
  <si>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</si>
  <si>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</si>
  <si>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</si>
  <si>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</si>
  <si>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</si>
  <si>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</si>
  <si>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</si>
  <si>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</si>
  <si>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</si>
  <si>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</si>
  <si>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</si>
  <si>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</si>
  <si>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</si>
  <si>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</si>
  <si>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</si>
  <si>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</si>
  <si>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</si>
  <si>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</si>
  <si>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</si>
  <si>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</si>
  <si>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</si>
  <si>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</si>
  <si>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</si>
  <si>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</si>
  <si>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</si>
  <si>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</si>
  <si>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</si>
  <si>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</si>
  <si>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</si>
  <si>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</si>
  <si>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</si>
  <si>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</si>
  <si>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</si>
  <si>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</si>
  <si>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</si>
  <si>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</si>
  <si>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</si>
  <si>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</si>
  <si>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</si>
  <si>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</si>
  <si>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</si>
  <si>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</si>
  <si>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</si>
  <si>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</si>
  <si>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</si>
  <si>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</si>
  <si>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</si>
  <si>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</si>
  <si>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</si>
  <si>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</si>
  <si>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</si>
  <si>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</si>
  <si>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</si>
  <si>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</si>
  <si>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</si>
  <si>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</si>
  <si>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</si>
  <si>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</si>
  <si>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</si>
  <si>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</si>
  <si>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</si>
  <si>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</si>
  <si>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</si>
  <si>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</si>
  <si>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</si>
  <si>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</si>
  <si>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</si>
  <si>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</si>
  <si>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</si>
  <si>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</si>
  <si>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</si>
  <si>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</si>
  <si>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</si>
  <si>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</si>
  <si>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</si>
  <si>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</si>
  <si>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</si>
  <si>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</si>
  <si>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</si>
  <si>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</si>
  <si>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</si>
  <si>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</si>
  <si>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</si>
  <si>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</si>
  <si>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</si>
  <si>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</si>
  <si>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</si>
  <si>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</si>
  <si>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</si>
  <si>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</si>
  <si>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</si>
  <si>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</si>
  <si>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</si>
  <si>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</si>
  <si>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</si>
  <si>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</si>
  <si>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</si>
  <si>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</si>
  <si>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</si>
  <si>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</si>
  <si>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</si>
  <si>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</si>
  <si>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</si>
  <si>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</si>
  <si>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</si>
  <si>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</si>
  <si>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</si>
  <si>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</si>
  <si>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</si>
  <si>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</si>
  <si>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</si>
  <si>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</si>
  <si>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</si>
  <si>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</si>
  <si>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</si>
  <si>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</si>
  <si>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</si>
  <si>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</si>
  <si>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</si>
  <si>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</si>
  <si>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</si>
  <si>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</si>
  <si>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</si>
  <si>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</si>
  <si>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</si>
  <si>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</si>
  <si>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</si>
  <si>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</si>
  <si>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</si>
  <si>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</si>
  <si>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</si>
  <si>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</si>
  <si>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</si>
  <si>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</si>
  <si>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</si>
  <si>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</si>
  <si>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</si>
  <si>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</si>
  <si>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</si>
  <si>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</si>
  <si>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</si>
  <si>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</si>
  <si>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</si>
  <si>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</si>
  <si>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</si>
  <si>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</si>
  <si>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</si>
  <si>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</si>
  <si>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</si>
  <si>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</si>
  <si>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</si>
  <si>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</si>
  <si>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</si>
  <si>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</si>
  <si>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</si>
  <si>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</si>
  <si>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</si>
  <si>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</si>
  <si>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</si>
  <si>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</si>
  <si>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</si>
  <si>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</si>
  <si>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</si>
  <si>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</si>
  <si>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</si>
  <si>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</si>
  <si>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</si>
  <si>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</si>
  <si>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</si>
  <si>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</si>
  <si>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</si>
  <si>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</si>
  <si>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</si>
  <si>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</si>
  <si>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</si>
  <si>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</si>
  <si>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</si>
  <si>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</si>
  <si>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</si>
  <si>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</si>
  <si>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</si>
  <si>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</si>
  <si>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</si>
  <si>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</si>
  <si>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</si>
  <si>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</si>
  <si>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</si>
  <si>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</si>
  <si>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</si>
  <si>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</si>
  <si>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</si>
  <si>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</si>
  <si>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</si>
  <si>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</si>
  <si>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</si>
  <si>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</si>
  <si>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</si>
  <si>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</si>
  <si>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</si>
  <si>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</si>
  <si>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</si>
  <si>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</si>
  <si>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</si>
  <si>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</si>
  <si>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</si>
  <si>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</si>
  <si>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</si>
  <si>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</si>
  <si>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</si>
  <si>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</si>
  <si>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</si>
  <si>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</si>
  <si>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</si>
  <si>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</si>
  <si>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</si>
  <si>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</si>
  <si>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</si>
  <si>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</si>
  <si>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</si>
  <si>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</si>
  <si>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</si>
  <si>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</si>
  <si>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</si>
  <si>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</si>
  <si>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</si>
  <si>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</si>
  <si>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</si>
  <si>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</si>
  <si>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</si>
  <si>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</si>
  <si>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</si>
  <si>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</si>
  <si>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</si>
  <si>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</si>
  <si>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</si>
  <si>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</si>
  <si>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</si>
  <si>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</si>
  <si>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</si>
  <si>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</si>
  <si>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</si>
  <si>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</si>
  <si>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</si>
  <si>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</si>
  <si>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</si>
  <si>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</si>
  <si>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</si>
  <si>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</si>
  <si>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</si>
  <si>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</si>
  <si>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</si>
  <si>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</si>
  <si>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</si>
  <si>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</si>
  <si>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</si>
  <si>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</si>
  <si>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</si>
  <si>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</si>
  <si>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</si>
  <si>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</si>
  <si>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</si>
  <si>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</si>
  <si>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</si>
  <si>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</si>
  <si>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</si>
  <si>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</si>
  <si>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</si>
  <si>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</si>
  <si>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</si>
  <si>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</si>
  <si>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</si>
  <si>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</si>
  <si>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</si>
  <si>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</si>
  <si>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</si>
  <si>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</si>
  <si>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</si>
  <si>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</si>
  <si>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</si>
  <si>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</si>
  <si>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</si>
  <si>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</si>
  <si>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</si>
  <si>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</si>
  <si>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</si>
  <si>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</si>
  <si>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</si>
  <si>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</si>
  <si>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</si>
  <si>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</si>
  <si>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</si>
  <si>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</si>
  <si>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</si>
  <si>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</si>
  <si>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</si>
  <si>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</si>
  <si>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</si>
  <si>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</si>
  <si>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</si>
  <si>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</si>
  <si>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</si>
  <si>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</si>
  <si>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</si>
  <si>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</si>
  <si>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</si>
  <si>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</si>
  <si>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</si>
  <si>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</si>
  <si>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</si>
  <si>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</si>
  <si>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</si>
  <si>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</si>
  <si>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</si>
  <si>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</si>
  <si>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</si>
  <si>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</si>
  <si>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</si>
  <si>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</si>
  <si>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</si>
  <si>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</si>
  <si>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</si>
  <si>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</si>
  <si>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</si>
  <si>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</si>
  <si>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</si>
  <si>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</si>
  <si>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</si>
  <si>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</si>
  <si>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</si>
  <si>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</si>
  <si>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</si>
  <si>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</si>
  <si>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</si>
  <si>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</si>
  <si>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</si>
  <si>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</si>
  <si>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</si>
  <si>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</si>
  <si>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</si>
  <si>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</si>
  <si>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</si>
  <si>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</si>
  <si>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</si>
  <si>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</si>
  <si>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</si>
  <si>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</si>
  <si>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</si>
  <si>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</si>
  <si>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</si>
  <si>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</si>
  <si>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</si>
  <si>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</si>
  <si>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</si>
  <si>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</si>
  <si>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</si>
  <si>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</si>
  <si>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</si>
  <si>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</si>
  <si>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</si>
  <si>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</si>
  <si>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</si>
  <si>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</si>
  <si>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</si>
  <si>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</si>
  <si>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</si>
  <si>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</si>
  <si>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</si>
  <si>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</si>
  <si>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</si>
  <si>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</si>
  <si>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</si>
  <si>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</si>
  <si>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</si>
  <si>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</si>
  <si>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</si>
  <si>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</si>
  <si>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</si>
  <si>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</si>
  <si>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</si>
  <si>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</si>
  <si>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</si>
  <si>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</si>
  <si>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</si>
  <si>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</si>
  <si>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</si>
  <si>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</si>
  <si>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</si>
  <si>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</si>
  <si>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</si>
  <si>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</si>
  <si>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</si>
  <si>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</si>
  <si>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</si>
  <si>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</si>
  <si>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</si>
  <si>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</si>
  <si>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</si>
  <si>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</si>
  <si>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</si>
  <si>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</si>
  <si>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</si>
  <si>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</si>
  <si>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</si>
  <si>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</si>
  <si>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</si>
  <si>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</si>
  <si>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</si>
  <si>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</si>
  <si>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</si>
  <si>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</si>
  <si>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</si>
  <si>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</si>
  <si>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</si>
  <si>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</si>
  <si>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</si>
  <si>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</si>
  <si>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</si>
  <si>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</si>
  <si>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</si>
  <si>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</si>
  <si>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</si>
  <si>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</si>
  <si>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</si>
  <si>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</si>
  <si>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</si>
  <si>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</si>
  <si>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</si>
  <si>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</si>
  <si>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</si>
  <si>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</si>
  <si>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</si>
  <si>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</si>
  <si>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</si>
  <si>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</si>
  <si>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</si>
  <si>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</si>
  <si>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</si>
  <si>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</si>
  <si>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</si>
  <si>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</si>
  <si>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</si>
  <si>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</si>
  <si>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</si>
  <si>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</si>
  <si>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</si>
  <si>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</si>
  <si>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</si>
  <si>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</si>
  <si>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</si>
  <si>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</si>
  <si>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</si>
  <si>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</si>
  <si>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</si>
  <si>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</si>
  <si>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</si>
  <si>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</si>
  <si>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</si>
  <si>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</si>
  <si>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</si>
  <si>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</si>
  <si>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</si>
  <si>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</si>
  <si>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</si>
  <si>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</si>
  <si>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</si>
  <si>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</si>
  <si>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</si>
  <si>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</si>
  <si>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</si>
  <si>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</si>
  <si>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</si>
  <si>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</si>
  <si>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</si>
  <si>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</si>
  <si>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</si>
  <si>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</si>
  <si>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</si>
  <si>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</si>
  <si>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</si>
  <si>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</si>
  <si>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</si>
  <si>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</si>
  <si>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</si>
  <si>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</si>
  <si>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</si>
  <si>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</si>
  <si>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</si>
  <si>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</si>
  <si>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</si>
  <si>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</si>
  <si>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</si>
  <si>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</si>
  <si>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</si>
  <si>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</si>
  <si>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</si>
  <si>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</si>
  <si>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</si>
  <si>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</si>
  <si>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</si>
  <si>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</si>
  <si>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</si>
  <si>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</si>
  <si>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</si>
  <si>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</si>
  <si>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</si>
  <si>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</si>
  <si>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</si>
  <si>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</si>
  <si>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</si>
  <si>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</si>
  <si>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</si>
  <si>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</si>
  <si>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</si>
  <si>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</si>
  <si>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</si>
  <si>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</si>
  <si>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</si>
  <si>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</si>
  <si>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</si>
  <si>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</si>
  <si>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</si>
  <si>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</si>
  <si>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</si>
  <si>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</si>
  <si>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</si>
  <si>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</si>
  <si>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</si>
  <si>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</si>
  <si>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</si>
  <si>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</si>
  <si>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</si>
  <si>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</si>
  <si>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</si>
  <si>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</si>
  <si>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</si>
  <si>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</si>
  <si>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</si>
  <si>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</si>
  <si>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</si>
  <si>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</si>
  <si>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</si>
  <si>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</si>
  <si>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</si>
  <si>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</si>
  <si>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</si>
  <si>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</si>
  <si>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</si>
  <si>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</si>
  <si>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</si>
  <si>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</si>
  <si>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</si>
  <si>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</si>
  <si>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</si>
  <si>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</si>
  <si>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</si>
  <si>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</si>
  <si>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</si>
  <si>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</si>
  <si>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</si>
  <si>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</si>
  <si>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</si>
  <si>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</si>
  <si>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</si>
  <si>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</si>
  <si>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</si>
  <si>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</si>
  <si>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</si>
  <si>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</si>
  <si>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</si>
  <si>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</si>
  <si>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</si>
  <si>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</si>
  <si>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</si>
  <si>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</si>
  <si>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</si>
  <si>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</si>
  <si>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</si>
  <si>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</si>
  <si>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</si>
  <si>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</si>
  <si>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</si>
  <si>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</si>
  <si>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</si>
  <si>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</si>
  <si>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</si>
  <si>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</si>
  <si>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</si>
  <si>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</si>
  <si>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</si>
  <si>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</si>
  <si>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</si>
  <si>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</si>
  <si>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</si>
  <si>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</si>
  <si>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</si>
  <si>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</si>
  <si>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</si>
  <si>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</si>
  <si>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</si>
  <si>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</si>
  <si>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</si>
  <si>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</si>
  <si>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</si>
  <si>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</si>
  <si>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</si>
  <si>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</si>
  <si>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</si>
  <si>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</si>
  <si>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</si>
  <si>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</si>
  <si>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</si>
  <si>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</si>
  <si>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</si>
  <si>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</si>
  <si>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</si>
  <si>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</si>
  <si>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</si>
  <si>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</si>
  <si>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</si>
  <si>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</si>
  <si>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</si>
  <si>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</si>
  <si>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</si>
  <si>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</si>
  <si>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</si>
  <si>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</si>
  <si>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</si>
  <si>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</si>
  <si>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</si>
  <si>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</si>
  <si>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</si>
  <si>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</si>
  <si>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</si>
  <si>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</si>
  <si>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</si>
  <si>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</si>
  <si>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</si>
  <si>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</si>
  <si>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</si>
  <si>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</si>
  <si>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</si>
  <si>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</si>
  <si>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</si>
  <si>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</si>
  <si>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</si>
  <si>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</si>
  <si>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</si>
  <si>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</si>
  <si>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</si>
  <si>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</si>
  <si>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</si>
  <si>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</si>
  <si>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</si>
  <si>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</si>
  <si>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</si>
  <si>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</si>
  <si>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</si>
  <si>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</si>
  <si>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</si>
  <si>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</si>
  <si>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</si>
  <si>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</si>
  <si>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</si>
  <si>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</si>
  <si>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</si>
  <si>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</si>
  <si>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</si>
  <si>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</si>
  <si>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</si>
  <si>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</si>
  <si>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</si>
  <si>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</si>
  <si>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</si>
  <si>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</si>
  <si>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</si>
  <si>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</si>
  <si>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</si>
  <si>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</si>
  <si>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</si>
  <si>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</si>
  <si>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</si>
  <si>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</si>
  <si>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</si>
  <si>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</si>
  <si>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</si>
  <si>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</si>
  <si>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</si>
  <si>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</si>
  <si>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</si>
  <si>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</si>
  <si>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</si>
  <si>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</si>
  <si>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</si>
  <si>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</si>
  <si>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</si>
  <si>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</si>
  <si>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</si>
  <si>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</si>
  <si>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</si>
  <si>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</si>
  <si>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</si>
  <si>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</si>
  <si>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</si>
  <si>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</si>
  <si>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</si>
  <si>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</si>
  <si>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</si>
  <si>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</si>
  <si>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</si>
  <si>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</si>
  <si>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</si>
  <si>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</si>
  <si>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</si>
  <si>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</si>
  <si>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</si>
  <si>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</si>
  <si>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</si>
  <si>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</si>
  <si>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</si>
  <si>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</si>
  <si>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</si>
  <si>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</si>
  <si>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</si>
  <si>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</si>
  <si>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</si>
  <si>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</si>
  <si>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</si>
  <si>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</si>
  <si>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</si>
  <si>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</si>
  <si>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</si>
  <si>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</si>
  <si>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</si>
  <si>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</si>
  <si>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</si>
  <si>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</si>
  <si>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</si>
  <si>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</si>
  <si>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</si>
  <si>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</si>
  <si>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</si>
  <si>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</si>
  <si>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</si>
  <si>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</si>
  <si>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</si>
  <si>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</si>
  <si>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</si>
  <si>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</si>
  <si>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</si>
  <si>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</si>
  <si>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</si>
  <si>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</si>
  <si>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</si>
  <si>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</si>
  <si>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</si>
  <si>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</si>
  <si>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</si>
  <si>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</si>
  <si>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</si>
  <si>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</si>
  <si>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</si>
  <si>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</si>
  <si>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</si>
  <si>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</si>
  <si>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</si>
  <si>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</si>
  <si>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</si>
  <si>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</si>
  <si>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</si>
  <si>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</si>
  <si>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</si>
  <si>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</si>
  <si>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</si>
  <si>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</si>
  <si>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</si>
  <si>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</si>
  <si>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</si>
  <si>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</si>
  <si>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</si>
  <si>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</si>
  <si>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</si>
  <si>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</si>
  <si>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</si>
  <si>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</si>
  <si>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</si>
  <si>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</si>
  <si>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</si>
  <si>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</si>
  <si>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</si>
  <si>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</si>
  <si>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</si>
  <si>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</si>
  <si>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</si>
  <si>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</si>
  <si>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</si>
  <si>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</si>
  <si>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</si>
  <si>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</si>
  <si>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</si>
  <si>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</si>
  <si>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</si>
  <si>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</si>
  <si>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</si>
  <si>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</si>
  <si>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</si>
  <si>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</si>
  <si>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</si>
  <si>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</si>
  <si>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</si>
  <si>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</si>
  <si>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</si>
  <si>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</si>
  <si>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</si>
  <si>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</si>
  <si>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</si>
  <si>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</si>
  <si>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</si>
  <si>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</si>
  <si>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</si>
  <si>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</si>
  <si>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</si>
  <si>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</si>
  <si>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</si>
  <si>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</si>
  <si>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</si>
  <si>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</si>
  <si>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</si>
  <si>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</si>
  <si>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</si>
  <si>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</si>
  <si>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</si>
  <si>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</si>
  <si>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</si>
  <si>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</si>
  <si>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</si>
  <si>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</si>
  <si>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</si>
  <si>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</si>
  <si>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</si>
  <si>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</si>
  <si>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</si>
  <si>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</si>
  <si>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</si>
  <si>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</si>
  <si>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</si>
  <si>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</si>
  <si>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</si>
  <si>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</si>
  <si>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</si>
  <si>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</si>
  <si>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</si>
  <si>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</si>
  <si>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</si>
  <si>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</si>
  <si>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</si>
  <si>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</si>
  <si>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</si>
  <si>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</si>
  <si>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</si>
  <si>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</si>
  <si>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</si>
  <si>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</si>
  <si>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</si>
  <si>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</si>
  <si>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</si>
  <si>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</si>
  <si>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</si>
  <si>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</si>
  <si>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</si>
  <si>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</si>
  <si>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</si>
  <si>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</si>
  <si>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</si>
  <si>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</si>
  <si>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</si>
  <si>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</si>
  <si>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</si>
  <si>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</si>
  <si>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</si>
  <si>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</si>
  <si>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</si>
  <si>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</si>
  <si>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</si>
  <si>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</si>
  <si>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</si>
  <si>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</si>
  <si>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</si>
  <si>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</si>
  <si>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</si>
  <si>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</si>
  <si>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</si>
  <si>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</si>
  <si>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</si>
  <si>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</si>
  <si>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</si>
  <si>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</si>
  <si>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</si>
  <si>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</si>
  <si>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</si>
  <si>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</si>
  <si>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</si>
  <si>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</si>
  <si>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</si>
  <si>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</si>
  <si>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</si>
  <si>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</si>
  <si>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</si>
  <si>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</si>
  <si>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</si>
  <si>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</si>
  <si>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</si>
  <si>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</si>
  <si>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</si>
  <si>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</si>
  <si>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</si>
  <si>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</si>
  <si>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</si>
  <si>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</si>
  <si>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</si>
  <si>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</si>
  <si>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</si>
  <si>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</si>
  <si>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</si>
  <si>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</si>
  <si>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</si>
  <si>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</si>
  <si>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</si>
  <si>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</si>
  <si>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</si>
  <si>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</si>
  <si>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</si>
  <si>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</si>
  <si>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</si>
  <si>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</si>
  <si>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</si>
  <si>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</si>
  <si>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</si>
  <si>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</si>
  <si>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</si>
  <si>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</si>
  <si>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</si>
  <si>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</si>
  <si>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</si>
  <si>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</si>
  <si>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</si>
  <si>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</si>
  <si>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</si>
  <si>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</si>
  <si>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</si>
  <si>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</si>
  <si>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</si>
  <si>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</si>
  <si>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</si>
  <si>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</si>
  <si>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</si>
  <si>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</si>
  <si>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</si>
  <si>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</si>
  <si>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</si>
  <si>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</si>
  <si>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</si>
  <si>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</si>
  <si>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</si>
  <si>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</si>
  <si>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</si>
  <si>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</si>
  <si>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</si>
  <si>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</si>
  <si>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</si>
  <si>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</si>
  <si>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</si>
  <si>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</si>
  <si>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</si>
  <si>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</si>
  <si>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</si>
  <si>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</si>
  <si>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</si>
  <si>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</si>
  <si>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</si>
  <si>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</si>
  <si>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</si>
  <si>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</si>
  <si>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</si>
  <si>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</si>
  <si>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</si>
  <si>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</si>
  <si>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</si>
  <si>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</si>
  <si>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</si>
  <si>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</si>
  <si>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</si>
  <si>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</si>
  <si>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</si>
  <si>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</si>
  <si>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</si>
  <si>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</si>
  <si>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</si>
  <si>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</si>
  <si>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</si>
  <si>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</si>
  <si>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</si>
  <si>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</si>
  <si>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</si>
  <si>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</si>
  <si>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</si>
  <si>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</si>
  <si>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</si>
  <si>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</si>
  <si>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</si>
  <si>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</si>
  <si>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</si>
  <si>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</si>
  <si>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</si>
  <si>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</si>
  <si>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</si>
  <si>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</si>
  <si>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</si>
  <si>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</si>
  <si>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</si>
  <si>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</si>
  <si>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</si>
  <si>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</si>
  <si>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</si>
  <si>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</si>
  <si>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</si>
  <si>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</si>
  <si>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</si>
  <si>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</si>
  <si>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</si>
  <si>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</si>
  <si>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</si>
  <si>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</si>
  <si>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</si>
  <si>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</si>
  <si>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</si>
  <si>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</si>
  <si>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</si>
  <si>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</si>
  <si>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</si>
  <si>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</si>
  <si>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</si>
  <si>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</si>
  <si>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</si>
  <si>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</si>
  <si>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</si>
  <si>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</si>
  <si>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</si>
  <si>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</si>
  <si>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</si>
  <si>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</si>
  <si>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</si>
  <si>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</si>
  <si>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</si>
  <si>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</si>
  <si>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</si>
  <si>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</si>
  <si>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</si>
  <si>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</si>
  <si>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</si>
  <si>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</si>
  <si>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</si>
  <si>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</si>
  <si>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</si>
  <si>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</si>
  <si>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</si>
  <si>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</si>
  <si>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</si>
  <si>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</si>
  <si>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</si>
  <si>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</si>
  <si>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</si>
  <si>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</si>
  <si>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</si>
  <si>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</si>
  <si>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</si>
  <si>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</si>
  <si>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</si>
  <si>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</si>
  <si>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</si>
  <si>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</si>
  <si>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</si>
  <si>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</si>
  <si>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</si>
  <si>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</si>
  <si>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</si>
  <si>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</si>
  <si>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</si>
  <si>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</si>
  <si>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</si>
  <si>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</si>
  <si>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</si>
  <si>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</si>
  <si>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</si>
  <si>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</si>
  <si>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</si>
  <si>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</si>
  <si>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</si>
  <si>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</si>
  <si>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</si>
  <si>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</si>
  <si>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</si>
  <si>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</si>
  <si>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</si>
  <si>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</si>
  <si>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</si>
  <si>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</si>
  <si>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</si>
  <si>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</si>
  <si>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</si>
  <si>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</si>
  <si>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</si>
  <si>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</si>
  <si>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</si>
  <si>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</si>
  <si>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</si>
  <si>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</si>
  <si>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</si>
  <si>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</si>
  <si>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</si>
  <si>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</si>
  <si>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</si>
  <si>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</si>
  <si>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</si>
  <si>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</si>
  <si>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</si>
  <si>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</si>
  <si>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</si>
  <si>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</si>
  <si>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</si>
  <si>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</si>
  <si>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</si>
  <si>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</si>
  <si>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</si>
  <si>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</si>
  <si>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</si>
  <si>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</si>
  <si>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</si>
  <si>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</si>
  <si>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</si>
  <si>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</si>
  <si>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</si>
  <si>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</si>
  <si>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</si>
  <si>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</si>
  <si>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</si>
  <si>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</si>
  <si>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</si>
  <si>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</si>
  <si>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</si>
  <si>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</si>
  <si>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</si>
  <si>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</si>
  <si>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</si>
  <si>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</si>
  <si>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</si>
  <si>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</si>
  <si>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</si>
  <si>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</si>
  <si>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</si>
  <si>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</si>
  <si>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</si>
  <si>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</si>
  <si>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</si>
  <si>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</si>
  <si>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</si>
  <si>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</si>
  <si>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</si>
  <si>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</si>
  <si>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</si>
  <si>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</si>
  <si>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</si>
  <si>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</si>
  <si>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</si>
  <si>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</si>
  <si>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</si>
  <si>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</si>
  <si>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</si>
  <si>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</si>
  <si>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</si>
  <si>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</si>
  <si>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</si>
  <si>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</si>
  <si>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</si>
  <si>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</si>
  <si>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</si>
  <si>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</si>
  <si>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</si>
  <si>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</si>
  <si>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</si>
  <si>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</si>
  <si>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</si>
  <si>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</si>
  <si>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</si>
  <si>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</si>
  <si>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</si>
  <si>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</si>
  <si>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</si>
  <si>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</si>
  <si>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</si>
  <si>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</si>
  <si>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</si>
  <si>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</si>
  <si>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</si>
  <si>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</si>
  <si>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</si>
  <si>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</si>
  <si>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</si>
  <si>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</si>
  <si>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</si>
  <si>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</si>
  <si>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</si>
  <si>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</si>
  <si>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</si>
  <si>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</si>
  <si>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</si>
  <si>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</si>
  <si>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</si>
  <si>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</si>
  <si>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</si>
  <si>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</si>
  <si>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</si>
  <si>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</si>
  <si>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</si>
  <si>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</si>
  <si>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</si>
  <si>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</si>
  <si>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</si>
  <si>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</si>
  <si>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</si>
  <si>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</si>
  <si>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</si>
  <si>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</si>
  <si>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</si>
  <si>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</si>
  <si>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</si>
  <si>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</si>
  <si>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</si>
  <si>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</si>
  <si>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</si>
  <si>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</si>
  <si>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</si>
  <si>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</si>
  <si>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</si>
  <si>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</si>
  <si>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</si>
  <si>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</si>
  <si>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</si>
  <si>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</si>
  <si>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</si>
  <si>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</si>
  <si>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</si>
  <si>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</si>
  <si>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</si>
  <si>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</si>
  <si>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</si>
  <si>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</si>
  <si>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</si>
  <si>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</si>
  <si>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</si>
  <si>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</si>
  <si>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</si>
  <si>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</si>
  <si>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</si>
  <si>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</si>
  <si>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</si>
  <si>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</si>
  <si>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</si>
  <si>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</si>
  <si>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</si>
  <si>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</si>
  <si>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</si>
  <si>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</si>
  <si>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</si>
  <si>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</si>
  <si>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</si>
  <si>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</si>
  <si>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</si>
  <si>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</si>
  <si>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</si>
  <si>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</si>
  <si>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</si>
  <si>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</si>
  <si>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</si>
  <si>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</si>
  <si>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</si>
  <si>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</si>
  <si>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</si>
  <si>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</si>
  <si>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</si>
  <si>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</si>
  <si>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</si>
  <si>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</si>
  <si>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</si>
  <si>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</si>
  <si>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</si>
  <si>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</si>
  <si>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</si>
  <si>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</si>
  <si>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</si>
  <si>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</si>
  <si>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</si>
  <si>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</si>
  <si>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</si>
  <si>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</si>
  <si>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</si>
  <si>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</si>
  <si>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</si>
  <si>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</si>
  <si>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</si>
  <si>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</si>
  <si>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</si>
  <si>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</si>
  <si>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</si>
  <si>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</si>
  <si>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</si>
  <si>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</si>
  <si>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</si>
  <si>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</si>
  <si>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</si>
  <si>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</si>
  <si>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</si>
  <si>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</si>
  <si>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</si>
  <si>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</si>
  <si>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</si>
  <si>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</si>
  <si>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</si>
  <si>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</si>
  <si>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</si>
  <si>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</si>
  <si>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</si>
  <si>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</si>
  <si>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</si>
  <si>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</si>
  <si>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</si>
  <si>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</si>
  <si>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</si>
  <si>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</si>
  <si>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</si>
  <si>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</si>
  <si>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</si>
  <si>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</si>
  <si>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</si>
  <si>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</si>
  <si>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</si>
  <si>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</si>
  <si>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</si>
  <si>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</si>
  <si>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</si>
  <si>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</si>
  <si>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</si>
  <si>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</si>
  <si>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</si>
  <si>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</si>
  <si>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</si>
  <si>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</si>
  <si>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</si>
  <si>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</si>
  <si>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</si>
  <si>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</si>
  <si>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</si>
  <si>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</si>
  <si>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</si>
  <si>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</si>
  <si>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</si>
  <si>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</si>
  <si>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</si>
  <si>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</si>
  <si>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</si>
  <si>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</si>
  <si>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</si>
  <si>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</si>
  <si>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</si>
  <si>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</si>
  <si>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</si>
  <si>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</si>
  <si>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</si>
  <si>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</si>
  <si>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</si>
  <si>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</si>
  <si>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</si>
  <si>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</si>
  <si>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</si>
  <si>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</si>
  <si>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</si>
  <si>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</si>
  <si>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</si>
  <si>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</si>
  <si>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</si>
  <si>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</si>
  <si>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</si>
  <si>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</si>
  <si>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</si>
  <si>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</si>
  <si>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</si>
  <si>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</si>
  <si>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</si>
  <si>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</si>
  <si>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</si>
  <si>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</si>
  <si>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</si>
  <si>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</si>
  <si>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</si>
  <si>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</si>
  <si>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</si>
  <si>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</si>
  <si>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</si>
  <si>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</si>
  <si>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</si>
  <si>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</si>
  <si>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</si>
  <si>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</si>
  <si>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</si>
  <si>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</si>
  <si>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</si>
  <si>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</si>
  <si>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</si>
  <si>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</si>
  <si>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</si>
  <si>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</si>
  <si>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</si>
  <si>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</si>
  <si>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</si>
  <si>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</si>
  <si>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</si>
  <si>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</si>
  <si>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</si>
  <si>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</si>
  <si>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</si>
  <si>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</si>
  <si>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</si>
  <si>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</si>
  <si>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</si>
  <si>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</si>
  <si>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</si>
  <si>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</si>
  <si>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</si>
  <si>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</si>
  <si>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</si>
  <si>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</si>
  <si>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</si>
  <si>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</si>
  <si>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</si>
  <si>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</si>
  <si>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</si>
  <si>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</si>
  <si>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</si>
  <si>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</si>
  <si>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</si>
  <si>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</si>
  <si>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</si>
  <si>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</si>
  <si>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</si>
  <si>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</si>
  <si>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</si>
  <si>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</si>
  <si>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</si>
  <si>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</si>
  <si>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</si>
  <si>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</si>
  <si>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</si>
  <si>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</si>
  <si>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</si>
  <si>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</si>
  <si>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</si>
  <si>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</si>
  <si>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</si>
  <si>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</si>
  <si>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</si>
  <si>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</si>
  <si>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</si>
  <si>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</si>
  <si>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</si>
  <si>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</si>
  <si>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</si>
  <si>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</si>
  <si>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</si>
  <si>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</si>
  <si>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</si>
  <si>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</si>
  <si>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</si>
  <si>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</si>
  <si>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</si>
  <si>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</si>
  <si>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</si>
  <si>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</si>
  <si>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</si>
  <si>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</si>
  <si>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</si>
  <si>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</si>
  <si>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</si>
  <si>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</si>
  <si>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</si>
  <si>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</si>
  <si>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</si>
  <si>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</si>
  <si>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</si>
  <si>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</si>
  <si>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</si>
  <si>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</si>
  <si>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</si>
  <si>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</si>
  <si>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</si>
  <si>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</si>
  <si>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</si>
  <si>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</si>
  <si>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</si>
  <si>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</si>
  <si>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</si>
  <si>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</si>
  <si>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</si>
  <si>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</si>
  <si>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</si>
  <si>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</si>
  <si>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</si>
  <si>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</si>
  <si>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</si>
  <si>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</si>
  <si>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</si>
  <si>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</si>
  <si>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</si>
  <si>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</si>
  <si>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</si>
  <si>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</si>
  <si>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</si>
  <si>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</si>
  <si>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</si>
  <si>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</si>
  <si>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</si>
  <si>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</si>
  <si>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</si>
  <si>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</si>
  <si>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</si>
  <si>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</si>
  <si>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</si>
  <si>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</si>
  <si>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</si>
  <si>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</si>
  <si>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</si>
  <si>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</si>
  <si>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</si>
  <si>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</si>
  <si>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</si>
  <si>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</si>
  <si>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</si>
  <si>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</si>
  <si>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</si>
  <si>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</si>
  <si>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</si>
  <si>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</si>
  <si>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</si>
  <si>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</si>
  <si>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</si>
  <si>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</si>
  <si>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</si>
  <si>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</si>
  <si>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</si>
  <si>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</si>
  <si>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</si>
  <si>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</si>
  <si>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</si>
  <si>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</si>
  <si>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</si>
  <si>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</si>
  <si>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</si>
  <si>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</si>
  <si>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</si>
  <si>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</si>
  <si>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</si>
  <si>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</si>
  <si>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</si>
  <si>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</si>
  <si>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</si>
  <si>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</si>
  <si>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</si>
  <si>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</si>
  <si>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</si>
  <si>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</si>
  <si>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</si>
  <si>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</si>
  <si>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</si>
  <si>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</si>
  <si>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</si>
  <si>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</si>
  <si>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</si>
  <si>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</si>
  <si>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</si>
  <si>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</si>
  <si>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</si>
  <si>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</si>
  <si>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</si>
  <si>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</si>
  <si>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</si>
  <si>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</si>
  <si>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</si>
  <si>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</si>
  <si>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</si>
  <si>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</si>
  <si>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</si>
  <si>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</si>
  <si>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</si>
  <si>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</si>
  <si>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</si>
  <si>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</si>
  <si>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</si>
  <si>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</si>
  <si>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</si>
  <si>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</si>
  <si>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</si>
  <si>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</si>
  <si>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</si>
  <si>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</si>
  <si>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</si>
  <si>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</si>
  <si>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</si>
  <si>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</si>
  <si>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</si>
  <si>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</si>
  <si>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</si>
  <si>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</si>
  <si>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</si>
  <si>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</si>
  <si>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</si>
  <si>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</si>
  <si>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</si>
  <si>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</si>
  <si>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</si>
  <si>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</si>
  <si>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</si>
  <si>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</si>
  <si>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</si>
  <si>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</si>
  <si>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</si>
  <si>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</si>
  <si>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</si>
  <si>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</si>
  <si>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</si>
  <si>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</si>
  <si>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</si>
  <si>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</si>
  <si>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</si>
  <si>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</si>
  <si>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</si>
  <si>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</si>
  <si>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</si>
  <si>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</si>
  <si>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</si>
  <si>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</si>
  <si>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</si>
  <si>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</si>
  <si>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</si>
  <si>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</si>
  <si>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</si>
  <si>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</si>
  <si>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</si>
  <si>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</si>
  <si>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</si>
  <si>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</si>
  <si>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</si>
  <si>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</si>
  <si>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</si>
  <si>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</si>
  <si>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</si>
  <si>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</si>
  <si>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</si>
  <si>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</si>
  <si>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</si>
  <si>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</si>
  <si>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</si>
  <si>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</si>
  <si>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</si>
  <si>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</si>
  <si>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</si>
  <si>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</si>
  <si>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</si>
  <si>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</si>
  <si>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</si>
  <si>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</si>
  <si>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</si>
  <si>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</si>
  <si>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</si>
  <si>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</si>
  <si>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</si>
  <si>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</si>
  <si>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</si>
  <si>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</si>
  <si>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</si>
  <si>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</si>
  <si>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</si>
  <si>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</si>
  <si>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</si>
  <si>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</si>
  <si>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</si>
  <si>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</si>
  <si>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</si>
  <si>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</si>
  <si>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</si>
  <si>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</si>
  <si>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</si>
  <si>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</si>
  <si>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</si>
  <si>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</si>
  <si>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</si>
  <si>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</si>
  <si>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</si>
  <si>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</si>
  <si>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</si>
  <si>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</si>
  <si>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</si>
  <si>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</si>
  <si>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</si>
  <si>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</si>
  <si>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</si>
  <si>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</si>
  <si>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</si>
  <si>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</si>
  <si>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</si>
  <si>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</si>
  <si>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</si>
  <si>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</si>
  <si>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</si>
  <si>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</si>
  <si>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</si>
  <si>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</si>
  <si>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</si>
  <si>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</si>
  <si>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</si>
  <si>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</si>
  <si>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</si>
  <si>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</si>
  <si>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</si>
  <si>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</si>
  <si>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</si>
  <si>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</si>
  <si>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</si>
  <si>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</si>
  <si>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</si>
  <si>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</si>
  <si>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</si>
  <si>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</si>
  <si>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</si>
  <si>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</si>
  <si>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</si>
  <si>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</si>
  <si>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</si>
  <si>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</si>
  <si>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</si>
  <si>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</si>
  <si>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</si>
  <si>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</si>
  <si>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</si>
  <si>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</si>
  <si>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</si>
  <si>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</si>
  <si>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</si>
  <si>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</si>
  <si>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</si>
  <si>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</si>
  <si>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</si>
  <si>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</si>
  <si>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</si>
  <si>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</si>
  <si>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</si>
  <si>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</si>
  <si>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</si>
  <si>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</si>
  <si>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</si>
  <si>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</si>
  <si>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</si>
  <si>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</si>
  <si>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</si>
  <si>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</si>
  <si>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</si>
  <si>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</si>
  <si>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</si>
  <si>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</si>
  <si>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</si>
  <si>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</si>
  <si>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</si>
  <si>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</si>
  <si>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</si>
  <si>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</si>
  <si>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</si>
  <si>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</si>
  <si>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</si>
  <si>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</si>
  <si>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</si>
  <si>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</si>
  <si>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</si>
  <si>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</si>
  <si>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</si>
  <si>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</si>
  <si>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</si>
  <si>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</si>
  <si>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</si>
  <si>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</si>
  <si>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</si>
  <si>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</si>
  <si>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</si>
  <si>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</si>
  <si>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</si>
  <si>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</si>
  <si>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</si>
  <si>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</si>
  <si>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</si>
  <si>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</si>
  <si>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</si>
  <si>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</si>
  <si>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</si>
  <si>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</si>
  <si>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</si>
  <si>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</si>
  <si>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</si>
  <si>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</si>
  <si>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</si>
  <si>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</si>
  <si>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</si>
  <si>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</si>
  <si>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</si>
  <si>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</si>
  <si>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</si>
  <si>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</si>
  <si>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</si>
  <si>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</si>
  <si>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</si>
  <si>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</si>
  <si>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</si>
  <si>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</si>
  <si>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</si>
  <si>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</si>
  <si>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</si>
  <si>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</si>
  <si>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</si>
  <si>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</si>
  <si>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</si>
  <si>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</si>
  <si>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</si>
  <si>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</si>
  <si>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</si>
  <si>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</si>
  <si>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</si>
  <si>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</si>
  <si>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</si>
  <si>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</si>
  <si>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</si>
  <si>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</si>
  <si>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</si>
  <si>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</si>
  <si>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</si>
  <si>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</si>
  <si>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</si>
  <si>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</si>
  <si>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</si>
  <si>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</si>
  <si>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</si>
  <si>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</si>
  <si>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</si>
  <si>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</si>
  <si>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</si>
  <si>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</si>
  <si>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</si>
  <si>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</si>
  <si>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</si>
  <si>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</si>
  <si>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</si>
  <si>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</si>
  <si>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</si>
  <si>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</si>
  <si>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</si>
  <si>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</si>
  <si>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</si>
  <si>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</si>
  <si>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</si>
  <si>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</si>
  <si>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</si>
  <si>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</si>
  <si>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</si>
  <si>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</si>
  <si>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</si>
  <si>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</si>
  <si>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</si>
  <si>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</si>
  <si>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</si>
  <si>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</si>
  <si>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</si>
  <si>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</si>
  <si>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</si>
  <si>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</si>
  <si>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</si>
  <si>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</si>
  <si>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</si>
  <si>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</si>
  <si>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</si>
  <si>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</si>
  <si>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</si>
  <si>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</si>
  <si>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</si>
  <si>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</si>
  <si>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</si>
  <si>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</si>
  <si>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</si>
  <si>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</si>
  <si>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</si>
  <si>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</si>
  <si>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</si>
  <si>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</si>
  <si>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</si>
  <si>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</si>
  <si>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</si>
  <si>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</si>
  <si>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</si>
  <si>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</si>
  <si>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</si>
  <si>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</si>
  <si>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</si>
  <si>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</si>
  <si>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</si>
  <si>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</si>
  <si>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</si>
  <si>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</si>
  <si>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</si>
  <si>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</si>
  <si>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</si>
  <si>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</si>
  <si>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</si>
  <si>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</si>
  <si>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</si>
  <si>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</si>
  <si>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</si>
  <si>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</si>
  <si>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</si>
  <si>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</si>
  <si>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</si>
  <si>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</si>
  <si>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</si>
  <si>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</si>
  <si>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</si>
  <si>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</si>
  <si>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</si>
  <si>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</si>
  <si>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</si>
  <si>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</si>
  <si>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</si>
  <si>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</si>
  <si>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</si>
  <si>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</si>
  <si>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</si>
  <si>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</si>
  <si>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</si>
  <si>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</si>
  <si>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</si>
  <si>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</si>
  <si>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</si>
  <si>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</si>
  <si>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</si>
  <si>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</si>
  <si>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</si>
  <si>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</si>
  <si>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</si>
  <si>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</si>
  <si>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</si>
  <si>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</si>
  <si>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</si>
  <si>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</si>
  <si>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</si>
  <si>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</si>
  <si>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</si>
  <si>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</si>
  <si>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</si>
  <si>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</si>
  <si>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</si>
  <si>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</si>
  <si>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</si>
  <si>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</si>
  <si>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</si>
  <si>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</si>
  <si>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</si>
  <si>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</si>
  <si>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</si>
  <si>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</si>
  <si>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</si>
  <si>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</si>
  <si>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</si>
  <si>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</si>
  <si>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</si>
  <si>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</si>
  <si>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</si>
  <si>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</si>
  <si>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</si>
  <si>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</si>
  <si>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</si>
  <si>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</si>
  <si>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</si>
  <si>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</si>
  <si>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</si>
  <si>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</si>
  <si>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</si>
  <si>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</si>
  <si>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</si>
  <si>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</si>
  <si>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</si>
  <si>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</si>
  <si>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</si>
  <si>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</si>
  <si>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</si>
  <si>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</si>
  <si>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</si>
  <si>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</si>
  <si>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</si>
  <si>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</si>
  <si>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</si>
  <si>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</si>
  <si>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</si>
  <si>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</si>
  <si>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</si>
  <si>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</si>
  <si>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</si>
  <si>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</si>
  <si>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</si>
  <si>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</si>
  <si>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</si>
  <si>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</si>
  <si>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</si>
  <si>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</si>
  <si>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</si>
  <si>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</si>
  <si>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</si>
  <si>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</si>
  <si>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</si>
  <si>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</si>
  <si>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</si>
  <si>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</si>
  <si>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</si>
  <si>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</si>
  <si>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</si>
  <si>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</si>
  <si>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</si>
  <si>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</si>
  <si>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</si>
  <si>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</si>
  <si>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</si>
  <si>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</si>
  <si>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</si>
  <si>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</si>
  <si>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</si>
  <si>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</si>
  <si>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</si>
  <si>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</si>
  <si>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</si>
  <si>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</si>
  <si>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</si>
  <si>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</si>
  <si>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</si>
  <si>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</si>
  <si>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</si>
  <si>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</si>
  <si>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</si>
  <si>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</si>
  <si>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</si>
  <si>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</si>
  <si>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</si>
  <si>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</si>
  <si>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</si>
  <si>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</si>
  <si>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</si>
  <si>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</si>
  <si>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</si>
  <si>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</si>
  <si>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</si>
  <si>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</si>
  <si>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</si>
  <si>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</si>
  <si>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</si>
  <si>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</si>
  <si>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</si>
  <si>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</si>
  <si>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</si>
  <si>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</si>
  <si>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</si>
  <si>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</si>
  <si>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</si>
  <si>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</si>
  <si>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</si>
  <si>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</si>
  <si>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</si>
  <si>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</si>
  <si>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</si>
  <si>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</si>
  <si>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</si>
  <si>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</si>
  <si>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</si>
  <si>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</si>
  <si>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</si>
  <si>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</si>
  <si>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</si>
  <si>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</si>
  <si>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</si>
  <si>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</si>
  <si>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</si>
  <si>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</si>
  <si>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</si>
  <si>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</si>
  <si>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</si>
  <si>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</si>
  <si>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</si>
  <si>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</si>
  <si>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</si>
  <si>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</si>
  <si>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</si>
  <si>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</si>
  <si>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</si>
  <si>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</si>
  <si>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</si>
  <si>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</si>
  <si>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</si>
  <si>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</si>
  <si>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</si>
  <si>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</si>
  <si>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</si>
  <si>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</si>
  <si>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</si>
  <si>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</si>
  <si>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</si>
  <si>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</si>
  <si>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</si>
  <si>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</si>
  <si>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</si>
  <si>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</si>
  <si>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</si>
  <si>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</si>
  <si>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</si>
  <si>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</si>
  <si>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</si>
  <si>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</si>
  <si>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</si>
  <si>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</si>
  <si>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</si>
  <si>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</si>
  <si>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</si>
  <si>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</si>
  <si>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</si>
  <si>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</si>
  <si>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</si>
  <si>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</si>
  <si>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</si>
  <si>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</si>
  <si>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</si>
  <si>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</si>
  <si>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</si>
  <si>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</si>
  <si>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</si>
  <si>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</si>
  <si>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</si>
  <si>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</si>
  <si>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</si>
  <si>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</si>
  <si>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</si>
  <si>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</si>
  <si>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</si>
  <si>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</si>
  <si>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</si>
  <si>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</si>
  <si>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</si>
  <si>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</si>
  <si>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</si>
  <si>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</si>
  <si>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</si>
  <si>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</si>
  <si>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</si>
  <si>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</si>
  <si>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</si>
  <si>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</si>
  <si>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</si>
  <si>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</si>
  <si>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</si>
  <si>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</si>
  <si>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</si>
  <si>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</si>
  <si>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</si>
  <si>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</si>
  <si>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</si>
  <si>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</si>
  <si>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</si>
  <si>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</si>
  <si>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</si>
  <si>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</si>
  <si>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</si>
  <si>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</si>
  <si>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</si>
  <si>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</si>
  <si>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</si>
  <si>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</si>
  <si>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</si>
  <si>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</si>
  <si>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</si>
  <si>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</si>
  <si>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</si>
  <si>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</si>
  <si>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</si>
  <si>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</si>
  <si>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</si>
  <si>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</si>
  <si>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</si>
  <si>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</si>
  <si>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</si>
  <si>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</si>
  <si>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</si>
  <si>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</si>
  <si>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</si>
  <si>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</si>
  <si>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</si>
  <si>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</si>
  <si>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</si>
  <si>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</si>
  <si>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</si>
  <si>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</si>
  <si>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</si>
  <si>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</si>
  <si>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</si>
  <si>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</si>
  <si>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</si>
  <si>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</si>
  <si>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</si>
  <si>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</si>
  <si>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</si>
  <si>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</si>
  <si>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</si>
  <si>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</si>
  <si>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</si>
  <si>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</si>
  <si>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</si>
  <si>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</si>
  <si>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</si>
  <si>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</si>
  <si>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</si>
  <si>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</si>
  <si>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</si>
  <si>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</si>
  <si>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</si>
  <si>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</si>
  <si>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</si>
  <si>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</si>
  <si>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</si>
  <si>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</si>
  <si>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</si>
  <si>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</si>
  <si>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</si>
  <si>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</si>
  <si>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</si>
  <si>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</si>
  <si>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</si>
  <si>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</si>
  <si>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</si>
  <si>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</si>
  <si>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</si>
  <si>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</si>
  <si>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</si>
  <si>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</si>
  <si>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</si>
  <si>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</si>
  <si>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</si>
  <si>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</si>
  <si>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</si>
  <si>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</si>
  <si>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</si>
  <si>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</si>
  <si>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</si>
  <si>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</si>
  <si>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</si>
  <si>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</si>
  <si>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</si>
  <si>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</si>
  <si>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</si>
  <si>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</si>
  <si>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</si>
  <si>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</si>
  <si>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</si>
  <si>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</si>
  <si>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</si>
  <si>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</si>
  <si>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</si>
  <si>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</si>
  <si>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</si>
  <si>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</si>
  <si>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</si>
  <si>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</si>
  <si>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</si>
  <si>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</si>
  <si>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</si>
  <si>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</si>
  <si>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</si>
  <si>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</si>
  <si>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</si>
  <si>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</si>
  <si>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</si>
  <si>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</si>
  <si>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</si>
  <si>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</si>
  <si>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</si>
  <si>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</si>
  <si>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</si>
  <si>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</si>
  <si>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</si>
  <si>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</si>
  <si>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</si>
  <si>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</si>
  <si>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</si>
  <si>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</si>
  <si>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</si>
  <si>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</si>
  <si>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</si>
  <si>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</si>
  <si>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</si>
  <si>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</si>
  <si>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</si>
  <si>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</si>
  <si>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</si>
  <si>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</si>
  <si>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</si>
  <si>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</si>
  <si>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</si>
  <si>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</si>
  <si>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</si>
  <si>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</si>
  <si>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</si>
  <si>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</si>
  <si>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</si>
  <si>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</si>
  <si>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</si>
  <si>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</si>
  <si>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</si>
  <si>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</si>
  <si>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</si>
  <si>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</si>
  <si>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</si>
  <si>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</si>
  <si>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</si>
  <si>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</si>
  <si>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</si>
  <si>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</si>
  <si>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</si>
  <si>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</si>
  <si>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</si>
  <si>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</si>
  <si>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</si>
  <si>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</si>
  <si>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</si>
  <si>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</si>
  <si>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</si>
  <si>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</si>
  <si>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</si>
  <si>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</si>
  <si>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</si>
  <si>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</si>
  <si>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</si>
  <si>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</si>
  <si>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</si>
  <si>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</si>
  <si>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</si>
  <si>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</si>
  <si>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</si>
  <si>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</si>
  <si>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</si>
  <si>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</si>
  <si>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</si>
  <si>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</si>
  <si>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</si>
  <si>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</si>
  <si>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</si>
  <si>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</si>
  <si>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</si>
  <si>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</si>
  <si>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</si>
  <si>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</si>
  <si>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</si>
  <si>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</si>
  <si>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</si>
  <si>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</si>
  <si>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</si>
  <si>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</si>
  <si>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</si>
  <si>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</si>
  <si>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</si>
  <si>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</si>
  <si>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</si>
  <si>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</si>
  <si>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</si>
  <si>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</si>
  <si>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</si>
  <si>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</si>
  <si>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</si>
  <si>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</si>
  <si>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</si>
  <si>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</si>
  <si>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</si>
  <si>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</si>
  <si>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</si>
  <si>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</si>
  <si>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</si>
  <si>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</si>
  <si>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</si>
  <si>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</si>
  <si>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</si>
  <si>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</si>
  <si>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</si>
  <si>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</si>
  <si>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</si>
  <si>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</si>
  <si>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</si>
  <si>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</si>
  <si>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</si>
  <si>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</si>
  <si>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</si>
  <si>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</si>
  <si>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</si>
  <si>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</si>
  <si>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</si>
  <si>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</si>
  <si>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</si>
  <si>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</si>
  <si>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</si>
  <si>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</si>
  <si>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</si>
  <si>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</si>
  <si>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</si>
  <si>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</si>
  <si>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</si>
  <si>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</si>
  <si>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</si>
  <si>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</si>
  <si>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</si>
  <si>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</si>
  <si>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</si>
  <si>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</si>
  <si>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</si>
  <si>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</si>
  <si>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</si>
  <si>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</si>
  <si>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</si>
  <si>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</si>
  <si>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</si>
  <si>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</si>
  <si>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</si>
  <si>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</si>
  <si>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</si>
  <si>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</si>
  <si>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</si>
  <si>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</si>
  <si>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</si>
  <si>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</si>
  <si>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</si>
  <si>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</si>
  <si>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</si>
  <si>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</si>
  <si>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</si>
  <si>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</si>
  <si>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</si>
  <si>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</si>
  <si>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</si>
  <si>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</si>
  <si>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</si>
  <si>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</si>
  <si>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</si>
  <si>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</si>
  <si>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</si>
  <si>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</si>
  <si>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</si>
  <si>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</si>
  <si>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</si>
  <si>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</si>
  <si>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</si>
  <si>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</si>
  <si>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</si>
  <si>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</si>
  <si>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</si>
  <si>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</si>
  <si>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</si>
  <si>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</si>
  <si>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</si>
  <si>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</si>
  <si>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</si>
  <si>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</si>
  <si>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</si>
  <si>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</si>
  <si>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</si>
  <si>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</si>
  <si>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</si>
  <si>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</si>
  <si>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</si>
  <si>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</si>
  <si>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</si>
  <si>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</si>
  <si>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</si>
  <si>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</si>
  <si>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</si>
  <si>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</si>
  <si>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</si>
  <si>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</si>
  <si>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</si>
  <si>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</si>
  <si>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</si>
  <si>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</si>
  <si>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</si>
  <si>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</si>
  <si>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</si>
  <si>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</si>
  <si>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</si>
  <si>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</si>
  <si>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</si>
  <si>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</si>
  <si>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</si>
  <si>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</si>
  <si>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</si>
  <si>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</si>
  <si>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</si>
  <si>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</si>
  <si>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</si>
  <si>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</si>
  <si>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</si>
  <si>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</si>
  <si>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</si>
  <si>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</si>
  <si>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</si>
  <si>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</si>
  <si>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</si>
  <si>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</si>
  <si>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</si>
  <si>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</si>
  <si>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</si>
  <si>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</si>
  <si>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</si>
  <si>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</si>
  <si>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</si>
  <si>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</si>
  <si>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</si>
  <si>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</si>
  <si>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</si>
  <si>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</si>
  <si>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</si>
  <si>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</si>
  <si>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</si>
  <si>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</si>
  <si>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</si>
  <si>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</si>
  <si>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</si>
  <si>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</si>
  <si>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</si>
  <si>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</si>
  <si>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</si>
  <si>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</si>
  <si>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</si>
  <si>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</si>
  <si>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</si>
  <si>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</si>
  <si>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</si>
  <si>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</si>
  <si>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</si>
  <si>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</si>
  <si>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</si>
  <si>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</si>
  <si>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</si>
  <si>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</si>
  <si>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</si>
  <si>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</si>
  <si>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</si>
  <si>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</si>
  <si>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</si>
  <si>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</si>
  <si>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</si>
  <si>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</si>
  <si>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</si>
  <si>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</si>
  <si>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</si>
  <si>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</si>
  <si>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</si>
  <si>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</si>
  <si>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</si>
  <si>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</si>
  <si>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</si>
  <si>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</si>
  <si>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</si>
  <si>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</si>
  <si>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</si>
  <si>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</si>
  <si>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</si>
  <si>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</si>
  <si>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</si>
  <si>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</si>
  <si>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</si>
  <si>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</si>
  <si>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</si>
  <si>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</si>
  <si>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</si>
  <si>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</si>
  <si>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</si>
  <si>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</si>
  <si>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</si>
  <si>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</si>
  <si>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</si>
  <si>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</si>
  <si>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</si>
  <si>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</si>
  <si>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</si>
  <si>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</si>
  <si>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</si>
  <si>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</si>
  <si>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</si>
  <si>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</si>
  <si>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</si>
  <si>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</si>
  <si>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</si>
  <si>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</si>
  <si>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</si>
  <si>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</si>
  <si>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</si>
  <si>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</si>
  <si>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</si>
  <si>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</si>
  <si>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</si>
  <si>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</si>
  <si>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</si>
  <si>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</si>
  <si>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</si>
  <si>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</si>
  <si>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</si>
  <si>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</si>
  <si>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</si>
  <si>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</si>
  <si>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</si>
  <si>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</si>
  <si>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</si>
  <si>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</si>
  <si>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</si>
  <si>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</si>
  <si>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</si>
  <si>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</si>
  <si>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</si>
  <si>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</si>
  <si>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</si>
  <si>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</si>
  <si>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</si>
  <si>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</si>
  <si>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</si>
  <si>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</si>
  <si>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</si>
  <si>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</si>
  <si>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</si>
  <si>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</si>
  <si>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</si>
  <si>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</si>
  <si>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</si>
  <si>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</si>
  <si>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</si>
  <si>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</si>
  <si>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</si>
  <si>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</si>
  <si>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</si>
  <si>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</si>
  <si>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</si>
  <si>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</si>
  <si>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</si>
  <si>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</si>
  <si>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</si>
  <si>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</si>
  <si>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</si>
  <si>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</si>
  <si>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</si>
  <si>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</si>
  <si>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</si>
  <si>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</si>
  <si>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</si>
  <si>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</si>
  <si>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</si>
  <si>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</si>
  <si>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</si>
  <si>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</si>
  <si>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</si>
  <si>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</si>
  <si>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</si>
  <si>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</si>
  <si>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</si>
  <si>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</si>
  <si>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</si>
  <si>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</si>
  <si>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</si>
  <si>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</si>
  <si>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</si>
  <si>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</si>
  <si>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</si>
  <si>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</si>
  <si>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</si>
  <si>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</si>
  <si>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</si>
  <si>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</si>
  <si>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</si>
  <si>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</si>
  <si>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</si>
  <si>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</si>
  <si>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</si>
  <si>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</si>
  <si>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</si>
  <si>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</si>
  <si>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</si>
  <si>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</si>
  <si>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</si>
  <si>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</si>
  <si>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</si>
  <si>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</si>
  <si>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</si>
  <si>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</si>
  <si>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</si>
  <si>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</si>
  <si>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</si>
  <si>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</si>
  <si>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</si>
  <si>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</si>
  <si>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</si>
  <si>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</si>
  <si>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</si>
  <si>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</si>
  <si>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</si>
  <si>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</si>
  <si>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</si>
  <si>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</si>
  <si>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</si>
  <si>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</si>
  <si>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</si>
  <si>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</si>
  <si>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</si>
  <si>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</si>
  <si>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</si>
  <si>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</si>
  <si>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</si>
  <si>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</si>
  <si>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</si>
  <si>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</si>
  <si>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</si>
  <si>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</si>
  <si>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</si>
  <si>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</si>
  <si>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</si>
  <si>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</si>
  <si>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</si>
  <si>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</si>
  <si>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</si>
  <si>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</si>
  <si>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</si>
  <si>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</si>
  <si>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</si>
  <si>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</si>
  <si>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</si>
  <si>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</si>
  <si>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</si>
  <si>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</si>
  <si>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</si>
  <si>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</si>
  <si>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</si>
  <si>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</si>
  <si>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</si>
  <si>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</si>
  <si>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</si>
  <si>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</si>
  <si>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</si>
  <si>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</si>
  <si>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</si>
  <si>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</si>
  <si>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</si>
  <si>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</si>
  <si>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</si>
  <si>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</si>
  <si>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</si>
  <si>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</si>
  <si>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</si>
  <si>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</si>
  <si>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</si>
  <si>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</si>
  <si>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</si>
  <si>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</si>
  <si>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</si>
  <si>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</si>
  <si>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</si>
  <si>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</si>
  <si>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</si>
  <si>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</si>
  <si>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</si>
  <si>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</si>
  <si>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</si>
  <si>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</si>
  <si>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</si>
  <si>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</si>
  <si>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</si>
  <si>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</si>
  <si>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</si>
  <si>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</si>
  <si>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</si>
  <si>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</si>
  <si>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</si>
  <si>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</si>
  <si>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</si>
  <si>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</si>
  <si>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</si>
  <si>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</si>
  <si>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</si>
  <si>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</si>
  <si>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</si>
  <si>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</si>
  <si>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</si>
  <si>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</si>
  <si>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</si>
  <si>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</si>
  <si>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</si>
  <si>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</si>
  <si>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</si>
  <si>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</si>
  <si>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</si>
  <si>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</si>
  <si>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</si>
  <si>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</si>
  <si>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</si>
  <si>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</si>
  <si>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</si>
  <si>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</si>
  <si>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</si>
  <si>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</si>
  <si>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</si>
  <si>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</si>
  <si>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</si>
  <si>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</si>
  <si>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</si>
  <si>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</si>
  <si>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</si>
  <si>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</si>
  <si>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</si>
  <si>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</si>
  <si>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</si>
  <si>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</si>
  <si>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</si>
  <si>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</si>
  <si>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</si>
  <si>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</si>
  <si>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</si>
  <si>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</si>
  <si>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</si>
  <si>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</si>
  <si>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</si>
  <si>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</si>
  <si>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</si>
  <si>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</si>
  <si>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</si>
  <si>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</si>
  <si>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</si>
  <si>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</si>
  <si>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</si>
  <si>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</si>
  <si>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</si>
  <si>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</si>
  <si>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</si>
  <si>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</si>
  <si>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</si>
  <si>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</si>
  <si>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</si>
  <si>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</si>
  <si>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</si>
  <si>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</si>
  <si>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</si>
  <si>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</si>
  <si>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</si>
  <si>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</si>
  <si>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</si>
  <si>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</si>
  <si>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</si>
  <si>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</si>
  <si>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</si>
  <si>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</si>
  <si>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</si>
  <si>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</si>
  <si>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</si>
  <si>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</si>
  <si>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</si>
  <si>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</si>
  <si>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</si>
  <si>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</si>
  <si>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</si>
  <si>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</si>
  <si>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</si>
  <si>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</si>
  <si>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</si>
  <si>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</si>
  <si>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</si>
  <si>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</si>
  <si>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</si>
  <si>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</si>
  <si>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</si>
  <si>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</si>
  <si>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</si>
  <si>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</si>
  <si>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</si>
  <si>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</si>
  <si>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</si>
  <si>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</si>
  <si>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</si>
  <si>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</si>
  <si>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</si>
  <si>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</si>
  <si>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</si>
  <si>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</si>
  <si>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</si>
  <si>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</si>
  <si>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</si>
  <si>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</si>
  <si>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</si>
  <si>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</si>
  <si>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</si>
  <si>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</si>
  <si>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</si>
  <si>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</si>
  <si>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</si>
  <si>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</si>
  <si>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</si>
  <si>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</si>
  <si>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</si>
  <si>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</si>
  <si>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</si>
  <si>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</si>
  <si>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</si>
  <si>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</si>
  <si>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</si>
  <si>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</si>
  <si>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</si>
  <si>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</si>
  <si>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</si>
  <si>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</si>
  <si>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</si>
  <si>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</si>
  <si>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</si>
  <si>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</si>
  <si>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</si>
  <si>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</si>
  <si>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</si>
  <si>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</si>
  <si>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</si>
  <si>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</si>
  <si>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</si>
  <si>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</si>
  <si>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</si>
  <si>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</si>
  <si>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</si>
  <si>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</si>
  <si>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</si>
  <si>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</si>
  <si>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</si>
  <si>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</si>
  <si>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</si>
  <si>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</si>
  <si>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</si>
  <si>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</si>
  <si>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</si>
  <si>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</si>
  <si>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</si>
  <si>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</si>
  <si>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</si>
  <si>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</si>
  <si>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</si>
  <si>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</si>
  <si>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</si>
  <si>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</si>
  <si>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</si>
  <si>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</si>
  <si>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</si>
  <si>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</si>
  <si>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</si>
  <si>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</si>
  <si>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</si>
  <si>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</si>
  <si>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</si>
  <si>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</si>
  <si>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</si>
  <si>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</si>
  <si>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</si>
  <si>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</si>
  <si>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</si>
  <si>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</si>
  <si>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</si>
  <si>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</si>
  <si>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</si>
  <si>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</si>
  <si>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</si>
  <si>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</si>
  <si>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</si>
  <si>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</si>
  <si>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</si>
  <si>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</si>
  <si>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</si>
  <si>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</si>
  <si>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</si>
  <si>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</si>
  <si>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</si>
  <si>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</si>
  <si>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</si>
  <si>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</si>
  <si>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</si>
  <si>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</si>
  <si>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</si>
  <si>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</si>
  <si>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</si>
  <si>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</si>
  <si>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</si>
  <si>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</si>
  <si>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</si>
  <si>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</si>
  <si>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</si>
  <si>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</si>
  <si>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</si>
  <si>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</si>
  <si>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</si>
  <si>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</si>
  <si>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</si>
  <si>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</si>
  <si>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</si>
  <si>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</si>
  <si>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</si>
  <si>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</si>
  <si>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</si>
  <si>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</si>
  <si>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</si>
  <si>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</si>
  <si>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</si>
  <si>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</si>
  <si>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</si>
  <si>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</si>
  <si>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</si>
  <si>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</si>
  <si>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</si>
  <si>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</si>
  <si>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</si>
  <si>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</si>
  <si>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</si>
  <si>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</si>
  <si>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</si>
  <si>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</si>
  <si>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</si>
  <si>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</si>
  <si>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</si>
  <si>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</si>
  <si>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</si>
  <si>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</si>
  <si>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</si>
  <si>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</si>
  <si>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</si>
  <si>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</si>
  <si>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</si>
  <si>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</si>
  <si>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</si>
  <si>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</si>
  <si>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</si>
  <si>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</si>
  <si>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</si>
  <si>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</si>
  <si>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</si>
  <si>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</si>
  <si>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</si>
  <si>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</si>
  <si>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</si>
  <si>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</si>
  <si>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</si>
  <si>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</si>
  <si>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</si>
  <si>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</si>
  <si>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</si>
  <si>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</si>
  <si>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</si>
  <si>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</si>
  <si>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</si>
  <si>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</si>
  <si>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</si>
  <si>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</si>
  <si>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</si>
  <si>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</si>
  <si>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</si>
  <si>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</si>
  <si>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</si>
  <si>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</si>
  <si>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</si>
  <si>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</si>
  <si>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</si>
  <si>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</si>
  <si>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</si>
  <si>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</si>
  <si>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</si>
  <si>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</si>
  <si>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</si>
  <si>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</si>
  <si>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</si>
  <si>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</si>
  <si>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</si>
  <si>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</si>
  <si>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</si>
  <si>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</si>
  <si>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</si>
  <si>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</si>
  <si>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</si>
  <si>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</si>
  <si>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</si>
  <si>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</si>
  <si>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</si>
  <si>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</si>
  <si>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</si>
  <si>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</si>
  <si>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</si>
  <si>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</si>
  <si>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</si>
  <si>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</si>
  <si>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</si>
  <si>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</si>
  <si>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</si>
  <si>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</si>
  <si>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</si>
  <si>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</si>
  <si>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</si>
  <si>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</si>
  <si>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</si>
  <si>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</si>
  <si>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</si>
  <si>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</si>
  <si>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</si>
  <si>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</si>
  <si>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</si>
  <si>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</si>
  <si>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</si>
  <si>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</si>
  <si>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</si>
  <si>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</si>
  <si>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</si>
  <si>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</si>
  <si>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</si>
  <si>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</si>
  <si>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</si>
  <si>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</si>
  <si>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</si>
  <si>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</si>
  <si>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</si>
  <si>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</si>
  <si>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</si>
  <si>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</si>
  <si>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</si>
  <si>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</si>
  <si>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</si>
  <si>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</si>
  <si>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</si>
  <si>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</si>
  <si>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</si>
  <si>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</si>
  <si>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</si>
  <si>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</si>
  <si>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</si>
  <si>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</si>
  <si>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</si>
  <si>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</si>
  <si>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</si>
  <si>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</si>
  <si>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</si>
  <si>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</si>
  <si>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</si>
  <si>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</si>
  <si>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</si>
  <si>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</si>
  <si>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</si>
  <si>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</si>
  <si>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</si>
  <si>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</si>
  <si>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</si>
  <si>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</si>
  <si>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</si>
  <si>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</si>
  <si>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</si>
  <si>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</si>
  <si>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</si>
  <si>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</si>
  <si>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</si>
  <si>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</si>
  <si>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</si>
  <si>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</si>
  <si>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</si>
  <si>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</si>
  <si>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</si>
  <si>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</si>
  <si>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</si>
  <si>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</si>
  <si>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</si>
  <si>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</si>
  <si>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</si>
  <si>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</si>
  <si>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</si>
  <si>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</si>
  <si>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</si>
  <si>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</si>
  <si>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</si>
  <si>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</si>
  <si>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</si>
  <si>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</si>
  <si>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</si>
  <si>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</si>
  <si>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</si>
  <si>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</si>
  <si>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</si>
  <si>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</si>
  <si>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</si>
  <si>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</si>
  <si>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</si>
  <si>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</si>
  <si>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</si>
  <si>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</si>
  <si>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</si>
  <si>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</si>
  <si>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</si>
  <si>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</si>
  <si>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</si>
  <si>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</si>
  <si>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</si>
  <si>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</si>
  <si>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</si>
  <si>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</si>
  <si>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</si>
  <si>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</si>
  <si>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</si>
  <si>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</si>
  <si>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</si>
  <si>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</si>
  <si>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</si>
  <si>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</si>
  <si>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</si>
  <si>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</si>
  <si>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</si>
  <si>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</si>
  <si>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</si>
  <si>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</si>
  <si>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</si>
  <si>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</si>
  <si>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</si>
  <si>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</si>
  <si>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</si>
  <si>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</si>
  <si>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</si>
  <si>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</si>
  <si>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</si>
  <si>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</si>
  <si>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</si>
  <si>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</si>
  <si>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</si>
  <si>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</si>
  <si>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</si>
  <si>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</si>
  <si>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</si>
  <si>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</si>
  <si>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</si>
  <si>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</si>
  <si>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</si>
  <si>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</si>
  <si>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</si>
  <si>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</si>
  <si>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</si>
  <si>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</si>
  <si>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</si>
  <si>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</si>
  <si>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</si>
  <si>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</si>
  <si>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</si>
  <si>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</si>
  <si>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</si>
  <si>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</si>
  <si>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</si>
  <si>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</si>
  <si>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</si>
  <si>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</si>
  <si>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</si>
  <si>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</si>
  <si>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</si>
  <si>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</si>
  <si>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</si>
  <si>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</si>
  <si>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</si>
  <si>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</si>
  <si>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</si>
  <si>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</si>
  <si>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</si>
  <si>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</si>
  <si>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</si>
  <si>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</si>
  <si>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</si>
  <si>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</si>
  <si>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</si>
  <si>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</si>
  <si>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</si>
  <si>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</si>
  <si>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</si>
  <si>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</si>
  <si>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</si>
  <si>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</si>
  <si>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</si>
  <si>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</si>
  <si>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</si>
  <si>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</si>
  <si>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</si>
  <si>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</si>
  <si>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</si>
  <si>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</si>
  <si>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</si>
  <si>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</si>
  <si>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</si>
  <si>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</si>
  <si>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</si>
  <si>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</si>
  <si>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</si>
  <si>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</si>
  <si>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</si>
  <si>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</si>
  <si>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</si>
  <si>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</si>
  <si>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</si>
  <si>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</si>
  <si>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</si>
  <si>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</si>
  <si>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</si>
  <si>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</si>
  <si>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</si>
  <si>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</si>
  <si>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</si>
  <si>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</si>
  <si>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</si>
  <si>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</si>
  <si>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</si>
  <si>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</si>
  <si>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</si>
  <si>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</si>
  <si>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</si>
  <si>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</si>
  <si>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</si>
  <si>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</si>
  <si>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</si>
  <si>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</si>
  <si>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</si>
  <si>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</si>
  <si>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</si>
  <si>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</si>
  <si>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</si>
  <si>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</si>
  <si>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</si>
  <si>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</si>
  <si>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</si>
  <si>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</si>
  <si>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</si>
  <si>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</si>
  <si>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</si>
  <si>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</si>
  <si>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</si>
  <si>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</si>
  <si>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</si>
  <si>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</si>
  <si>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</si>
  <si>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</si>
  <si>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</si>
  <si>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</si>
  <si>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</si>
  <si>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</si>
  <si>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</si>
  <si>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</si>
  <si>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</si>
  <si>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</si>
  <si>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</si>
  <si>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</si>
  <si>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</si>
  <si>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</si>
  <si>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</si>
  <si>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</si>
  <si>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</si>
  <si>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</si>
  <si>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</si>
  <si>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</si>
  <si>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</si>
  <si>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</si>
  <si>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</si>
  <si>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</si>
  <si>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</si>
  <si>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</si>
  <si>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</si>
  <si>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</si>
  <si>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</si>
  <si>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</si>
  <si>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</si>
  <si>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</si>
  <si>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</si>
  <si>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</si>
  <si>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</si>
  <si>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</si>
  <si>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</si>
  <si>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</si>
  <si>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</si>
  <si>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</si>
  <si>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</si>
  <si>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</si>
  <si>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</si>
  <si>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</si>
  <si>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</si>
  <si>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</si>
  <si>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</si>
  <si>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</si>
  <si>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</si>
  <si>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</si>
  <si>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</si>
  <si>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</si>
  <si>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</si>
  <si>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</si>
  <si>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</si>
  <si>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</si>
  <si>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</si>
  <si>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</si>
  <si>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</si>
  <si>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</si>
  <si>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</si>
  <si>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</si>
  <si>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</si>
  <si>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</si>
  <si>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</si>
  <si>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</si>
  <si>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</si>
  <si>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</si>
  <si>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</si>
  <si>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</si>
  <si>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</si>
  <si>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</si>
  <si>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</si>
  <si>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</si>
  <si>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</si>
  <si>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</si>
  <si>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</si>
  <si>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</si>
  <si>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</si>
  <si>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</si>
  <si>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</si>
  <si>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</si>
  <si>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</si>
  <si>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</si>
  <si>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</si>
  <si>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</si>
  <si>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</si>
  <si>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</si>
  <si>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</si>
  <si>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</si>
  <si>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</si>
  <si>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</si>
  <si>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</si>
  <si>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</si>
  <si>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</si>
  <si>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</si>
  <si>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</si>
  <si>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</si>
  <si>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</si>
  <si>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</si>
  <si>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</si>
  <si>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</si>
  <si>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</si>
  <si>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</si>
  <si>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</si>
  <si>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</si>
  <si>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</si>
  <si>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</si>
  <si>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</si>
  <si>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</si>
  <si>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</si>
  <si>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</si>
  <si>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</si>
  <si>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</si>
  <si>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</si>
  <si>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</si>
  <si>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</si>
  <si>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</si>
  <si>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</si>
  <si>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</si>
  <si>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</si>
  <si>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</si>
  <si>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</si>
  <si>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</si>
  <si>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</si>
  <si>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</si>
  <si>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</si>
  <si>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</si>
  <si>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</si>
  <si>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</si>
  <si>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</si>
  <si>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</si>
  <si>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</si>
  <si>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</si>
  <si>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</si>
  <si>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</si>
  <si>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</si>
  <si>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</si>
  <si>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</si>
  <si>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</si>
  <si>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</si>
  <si>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</si>
  <si>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</si>
  <si>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</si>
  <si>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</si>
  <si>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</si>
  <si>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</si>
  <si>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</si>
  <si>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</si>
  <si>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</si>
  <si>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</si>
  <si>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</si>
  <si>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</si>
  <si>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</si>
  <si>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</si>
  <si>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</si>
  <si>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</si>
  <si>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</si>
  <si>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</si>
  <si>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</si>
  <si>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</si>
  <si>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</si>
  <si>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</si>
  <si>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</si>
  <si>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</si>
  <si>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</si>
  <si>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</si>
  <si>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</si>
  <si>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</si>
  <si>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</si>
  <si>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</si>
  <si>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</si>
  <si>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</si>
  <si>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</si>
  <si>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</si>
  <si>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</si>
  <si>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</si>
  <si>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</si>
  <si>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</si>
  <si>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</si>
  <si>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</si>
  <si>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</si>
  <si>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</si>
  <si>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</si>
  <si>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</si>
  <si>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</si>
  <si>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</si>
  <si>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</si>
  <si>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</si>
  <si>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</si>
  <si>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</si>
  <si>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</si>
  <si>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</si>
  <si>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</si>
  <si>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</si>
  <si>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</si>
  <si>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</si>
  <si>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</si>
  <si>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</si>
  <si>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</si>
  <si>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</si>
  <si>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</si>
  <si>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</si>
  <si>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</si>
  <si>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</si>
  <si>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</si>
  <si>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</si>
  <si>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</si>
  <si>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</si>
  <si>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</si>
  <si>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</si>
  <si>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</si>
  <si>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</si>
  <si>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</si>
  <si>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</si>
  <si>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</si>
  <si>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</si>
  <si>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</si>
  <si>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</si>
  <si>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</si>
  <si>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</si>
  <si>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</si>
  <si>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</si>
  <si>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</si>
  <si>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</si>
  <si>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</si>
  <si>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</si>
  <si>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</si>
  <si>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</si>
  <si>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</si>
  <si>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</si>
  <si>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</si>
  <si>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</si>
  <si>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</si>
  <si>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</si>
  <si>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</si>
  <si>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</si>
  <si>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</si>
  <si>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</si>
  <si>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</si>
  <si>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</si>
  <si>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</si>
  <si>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</si>
  <si>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</si>
  <si>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</si>
  <si>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</si>
  <si>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</si>
  <si>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</si>
  <si>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</si>
  <si>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</si>
  <si>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</si>
  <si>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</si>
  <si>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</si>
  <si>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</si>
  <si>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</si>
  <si>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</si>
  <si>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</si>
  <si>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</si>
  <si>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</si>
  <si>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</si>
  <si>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</si>
  <si>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</si>
  <si>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</si>
  <si>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</si>
  <si>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</si>
  <si>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</si>
  <si>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</si>
  <si>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</si>
  <si>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</si>
  <si>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</si>
  <si>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</si>
  <si>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</si>
  <si>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</si>
  <si>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</si>
  <si>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</si>
  <si>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</si>
  <si>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</si>
  <si>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</si>
  <si>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</si>
  <si>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</si>
  <si>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</si>
  <si>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</si>
  <si>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</si>
  <si>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</si>
  <si>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</si>
  <si>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</si>
  <si>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</si>
  <si>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</si>
  <si>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</si>
  <si>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</si>
  <si>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</si>
  <si>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</si>
  <si>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</si>
  <si>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</si>
  <si>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</si>
  <si>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</si>
  <si>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</si>
  <si>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</si>
  <si>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</si>
  <si>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</si>
  <si>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</si>
  <si>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</si>
  <si>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</si>
  <si>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</si>
  <si>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</si>
  <si>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</si>
  <si>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</si>
  <si>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</si>
  <si>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</si>
  <si>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</si>
  <si>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</si>
  <si>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</si>
  <si>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</si>
  <si>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</si>
  <si>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</si>
  <si>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</si>
  <si>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</si>
  <si>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</si>
  <si>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</si>
  <si>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</si>
  <si>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</si>
  <si>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</si>
  <si>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</si>
  <si>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</si>
  <si>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</si>
  <si>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</si>
  <si>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</si>
  <si>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</si>
  <si>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</si>
  <si>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</si>
  <si>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</si>
  <si>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</si>
  <si>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</si>
  <si>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</si>
  <si>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</si>
  <si>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</si>
  <si>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</si>
  <si>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</si>
  <si>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</si>
  <si>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</si>
  <si>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</si>
  <si>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</si>
  <si>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</si>
  <si>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</si>
  <si>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</si>
  <si>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</si>
  <si>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</si>
  <si>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</si>
  <si>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</si>
  <si>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</si>
  <si>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</si>
  <si>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</si>
  <si>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</si>
  <si>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</si>
  <si>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</si>
  <si>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</si>
  <si>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</si>
  <si>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</si>
  <si>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</si>
  <si>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</si>
  <si>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</si>
  <si>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</si>
  <si>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</si>
  <si>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</si>
  <si>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</si>
  <si>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</si>
  <si>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</si>
  <si>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</si>
  <si>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</si>
  <si>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</si>
  <si>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</si>
  <si>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</si>
  <si>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</si>
  <si>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</si>
  <si>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</si>
  <si>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</si>
  <si>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</si>
  <si>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</si>
  <si>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</si>
  <si>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</si>
  <si>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</si>
  <si>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</si>
  <si>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</si>
  <si>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</si>
  <si>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</si>
  <si>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</si>
  <si>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</si>
  <si>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</si>
  <si>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</si>
  <si>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</si>
  <si>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</si>
  <si>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</si>
  <si>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</si>
  <si>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</si>
  <si>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</si>
  <si>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</si>
  <si>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</si>
  <si>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</si>
  <si>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</si>
  <si>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</si>
  <si>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</si>
  <si>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</si>
  <si>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</si>
  <si>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</si>
  <si>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</si>
  <si>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</si>
  <si>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</si>
  <si>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</si>
  <si>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</si>
  <si>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</si>
  <si>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</si>
  <si>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</si>
  <si>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</si>
  <si>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</si>
  <si>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</si>
  <si>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</si>
  <si>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</si>
  <si>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</si>
  <si>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</si>
  <si>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</si>
  <si>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</si>
  <si>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</si>
  <si>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</si>
  <si>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</si>
  <si>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</si>
  <si>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</si>
  <si>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</si>
  <si>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</si>
  <si>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</si>
  <si>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</si>
  <si>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</si>
  <si>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</si>
  <si>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</si>
  <si>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</si>
  <si>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</si>
  <si>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</si>
  <si>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</si>
  <si>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</si>
  <si>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</si>
  <si>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</si>
  <si>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</si>
  <si>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</si>
  <si>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</si>
  <si>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</si>
  <si>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</si>
  <si>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</si>
  <si>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</si>
  <si>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</si>
  <si>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</si>
  <si>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</si>
  <si>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</si>
  <si>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</si>
  <si>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</si>
  <si>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</si>
  <si>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</si>
  <si>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</si>
  <si>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</si>
  <si>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</si>
  <si>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</si>
  <si>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</si>
  <si>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</si>
  <si>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</si>
  <si>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</si>
  <si>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</si>
  <si>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</si>
  <si>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</si>
  <si>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</si>
  <si>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</si>
  <si>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</si>
  <si>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</si>
  <si>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</si>
  <si>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</si>
  <si>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</si>
  <si>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</si>
  <si>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</si>
  <si>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</si>
  <si>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</si>
  <si>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</si>
  <si>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</si>
  <si>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</si>
  <si>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</si>
  <si>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</si>
  <si>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</si>
  <si>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</si>
  <si>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</si>
  <si>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</si>
  <si>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</si>
  <si>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</si>
  <si>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</si>
  <si>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</si>
  <si>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</si>
  <si>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</si>
  <si>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</si>
  <si>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</si>
  <si>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</si>
  <si>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</si>
  <si>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</si>
  <si>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</si>
  <si>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</si>
  <si>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</si>
  <si>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</si>
  <si>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</si>
  <si>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</si>
  <si>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</si>
  <si>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</si>
  <si>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</si>
  <si>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</si>
  <si>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</si>
  <si>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</si>
  <si>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</si>
  <si>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</si>
  <si>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</si>
  <si>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</si>
  <si>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</si>
  <si>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</si>
  <si>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</si>
  <si>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</si>
  <si>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</si>
  <si>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</si>
  <si>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</si>
  <si>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</si>
  <si>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</si>
  <si>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</si>
  <si>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</si>
  <si>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</si>
  <si>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</si>
  <si>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</si>
  <si>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</si>
  <si>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</si>
  <si>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</si>
  <si>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</si>
  <si>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</si>
  <si>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</si>
  <si>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</si>
  <si>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</si>
  <si>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</si>
  <si>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</si>
  <si>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</si>
  <si>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</si>
  <si>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</si>
  <si>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</si>
  <si>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</si>
  <si>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</si>
  <si>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</si>
  <si>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</si>
  <si>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</si>
  <si>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</si>
  <si>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</si>
  <si>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</si>
  <si>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</si>
  <si>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</si>
  <si>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</si>
  <si>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</si>
  <si>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</si>
  <si>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</si>
  <si>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</si>
  <si>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</si>
  <si>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</si>
  <si>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</si>
  <si>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</si>
  <si>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</si>
  <si>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</si>
  <si>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</si>
  <si>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</si>
  <si>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</si>
  <si>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</si>
  <si>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</si>
  <si>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</si>
  <si>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</si>
  <si>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</si>
  <si>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</si>
  <si>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</si>
  <si>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</si>
  <si>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</si>
  <si>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</si>
  <si>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</si>
  <si>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</si>
  <si>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</si>
  <si>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</si>
  <si>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</si>
  <si>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</si>
  <si>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</si>
  <si>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</si>
  <si>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</si>
  <si>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</si>
  <si>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</si>
  <si>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</si>
  <si>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</si>
  <si>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</si>
  <si>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</si>
  <si>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</si>
  <si>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</si>
  <si>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</si>
  <si>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</si>
  <si>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</si>
  <si>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</si>
  <si>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</si>
  <si>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</si>
  <si>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</si>
  <si>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</si>
  <si>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</si>
  <si>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</si>
  <si>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</si>
  <si>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</si>
  <si>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</si>
  <si>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</si>
  <si>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</si>
  <si>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</si>
  <si>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</si>
  <si>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</si>
  <si>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</si>
  <si>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</si>
  <si>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</si>
  <si>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</si>
  <si>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</si>
  <si>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</si>
  <si>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</si>
  <si>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</si>
  <si>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</si>
  <si>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</si>
  <si>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</si>
  <si>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</si>
  <si>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</si>
  <si>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</si>
  <si>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</si>
  <si>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</si>
  <si>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</si>
  <si>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</si>
  <si>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</si>
  <si>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</si>
  <si>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</si>
  <si>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</si>
  <si>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</si>
  <si>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</si>
  <si>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</si>
  <si>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</si>
  <si>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</si>
  <si>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</si>
  <si>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</si>
  <si>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</si>
  <si>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</si>
  <si>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</si>
  <si>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</si>
  <si>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</si>
  <si>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</si>
  <si>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</si>
  <si>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</si>
  <si>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</si>
  <si>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</si>
  <si>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</si>
  <si>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</si>
  <si>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</si>
  <si>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</si>
  <si>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</si>
  <si>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</si>
  <si>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</si>
  <si>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</si>
  <si>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</si>
  <si>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</si>
  <si>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</si>
  <si>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</si>
  <si>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</si>
  <si>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</si>
  <si>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</si>
  <si>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</si>
  <si>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</si>
  <si>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</si>
  <si>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</si>
  <si>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</si>
  <si>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</si>
  <si>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</si>
  <si>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</si>
  <si>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</si>
  <si>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</si>
  <si>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</si>
  <si>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</si>
  <si>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</si>
  <si>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</si>
  <si>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</si>
  <si>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</si>
  <si>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</si>
  <si>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</si>
  <si>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</si>
  <si>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</si>
  <si>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</si>
  <si>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</si>
  <si>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</si>
  <si>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</si>
  <si>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</si>
  <si>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</si>
  <si>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</si>
  <si>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</si>
  <si>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</si>
  <si>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</si>
  <si>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</si>
  <si>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</si>
  <si>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</si>
  <si>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</si>
  <si>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</si>
  <si>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</si>
  <si>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</si>
  <si>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</si>
  <si>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</si>
  <si>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</si>
  <si>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</si>
  <si>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</si>
  <si>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</si>
  <si>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</si>
  <si>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</si>
  <si>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</si>
  <si>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</si>
  <si>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</si>
  <si>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</si>
  <si>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</si>
  <si>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</si>
  <si>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</si>
  <si>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</si>
  <si>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</si>
  <si>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</si>
  <si>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</si>
  <si>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</si>
  <si>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</si>
  <si>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</si>
  <si>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</si>
  <si>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</si>
  <si>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</si>
  <si>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</si>
  <si>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</si>
  <si>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</si>
  <si>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</si>
  <si>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</si>
  <si>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</si>
  <si>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</si>
  <si>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</si>
  <si>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</si>
  <si>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</si>
  <si>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</si>
  <si>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</si>
  <si>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</si>
  <si>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</si>
  <si>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</si>
  <si>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</si>
  <si>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</si>
  <si>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</si>
  <si>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</si>
  <si>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</si>
  <si>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</si>
  <si>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</si>
  <si>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</si>
  <si>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</si>
  <si>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</si>
  <si>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</si>
  <si>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</si>
  <si>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</si>
  <si>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</si>
  <si>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</si>
  <si>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</si>
  <si>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</si>
  <si>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</si>
  <si>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</si>
  <si>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</si>
  <si>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</si>
  <si>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</si>
  <si>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</si>
  <si>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</si>
  <si>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</si>
  <si>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</si>
  <si>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</si>
  <si>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</si>
  <si>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</si>
  <si>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</si>
  <si>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</si>
  <si>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</si>
  <si>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</si>
  <si>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</si>
  <si>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</si>
  <si>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</si>
  <si>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</si>
  <si>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</si>
  <si>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</si>
  <si>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</si>
  <si>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</si>
  <si>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</si>
  <si>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</si>
  <si>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</si>
  <si>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</si>
  <si>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</si>
  <si>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</si>
  <si>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</si>
  <si>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</si>
  <si>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</si>
  <si>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</si>
  <si>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</si>
  <si>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</si>
  <si>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</si>
  <si>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</si>
  <si>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</si>
  <si>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</si>
  <si>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</si>
  <si>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</si>
  <si>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</si>
  <si>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</si>
  <si>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</si>
  <si>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</si>
  <si>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</si>
  <si>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</si>
  <si>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</si>
  <si>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</si>
  <si>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</si>
  <si>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</si>
  <si>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</si>
  <si>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</si>
  <si>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</si>
  <si>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</si>
  <si>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</si>
  <si>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</si>
  <si>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</si>
  <si>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</si>
  <si>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</si>
  <si>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</si>
  <si>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</si>
  <si>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</si>
  <si>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</si>
  <si>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</si>
  <si>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</si>
  <si>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</si>
  <si>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</si>
  <si>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</si>
  <si>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</si>
  <si>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</si>
  <si>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</si>
  <si>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</si>
  <si>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</si>
  <si>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</si>
  <si>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</si>
  <si>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</si>
  <si>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</si>
  <si>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</si>
  <si>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</si>
  <si>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</si>
  <si>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</si>
  <si>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</si>
  <si>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</si>
  <si>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</si>
  <si>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</si>
  <si>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</si>
  <si>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</si>
  <si>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</si>
  <si>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</si>
  <si>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</si>
  <si>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</si>
  <si>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</si>
  <si>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</si>
  <si>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</si>
  <si>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</si>
  <si>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</si>
  <si>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</si>
  <si>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</si>
  <si>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</si>
  <si>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</si>
  <si>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</si>
  <si>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</si>
  <si>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</si>
  <si>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</si>
  <si>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</si>
  <si>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</si>
  <si>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</si>
  <si>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</si>
  <si>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</si>
  <si>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</si>
  <si>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</si>
  <si>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</si>
  <si>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</si>
  <si>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</si>
  <si>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</si>
  <si>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</si>
  <si>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</si>
  <si>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</si>
  <si>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</si>
  <si>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</si>
  <si>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</si>
  <si>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</si>
  <si>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</si>
  <si>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</si>
  <si>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</si>
  <si>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</si>
  <si>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</si>
  <si>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</si>
  <si>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</si>
  <si>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</si>
  <si>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</si>
  <si>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</si>
  <si>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</si>
  <si>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</si>
  <si>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</si>
  <si>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</si>
  <si>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</si>
  <si>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</si>
  <si>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</si>
  <si>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</si>
  <si>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</si>
  <si>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</si>
  <si>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</si>
  <si>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</si>
  <si>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</si>
  <si>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</si>
  <si>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</si>
  <si>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</si>
  <si>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</si>
  <si>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</si>
  <si>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</si>
  <si>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</si>
  <si>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</si>
  <si>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</si>
  <si>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</si>
  <si>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</si>
  <si>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</si>
  <si>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</si>
  <si>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</si>
  <si>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</si>
  <si>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</si>
  <si>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</si>
  <si>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</si>
  <si>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</si>
  <si>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</si>
  <si>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</si>
  <si>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</si>
  <si>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</si>
  <si>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</si>
  <si>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</si>
  <si>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</si>
  <si>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</si>
  <si>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</si>
  <si>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</si>
  <si>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</si>
  <si>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</si>
  <si>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</si>
  <si>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</si>
  <si>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</si>
  <si>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</si>
  <si>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</si>
  <si>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</si>
  <si>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</si>
  <si>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</si>
  <si>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</si>
  <si>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</si>
  <si>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</si>
  <si>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</si>
  <si>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</si>
  <si>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</si>
  <si>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</si>
  <si>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</si>
  <si>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</si>
  <si>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</si>
  <si>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</si>
  <si>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</si>
  <si>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</si>
  <si>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</si>
  <si>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</si>
  <si>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</si>
  <si>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</si>
  <si>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</si>
  <si>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</si>
  <si>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</si>
  <si>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</si>
  <si>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</si>
  <si>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</si>
  <si>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</si>
  <si>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</si>
  <si>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</si>
  <si>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</si>
  <si>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</si>
  <si>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</si>
  <si>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</si>
  <si>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</si>
  <si>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</si>
  <si>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</si>
  <si>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</si>
  <si>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</si>
  <si>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</si>
  <si>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</si>
  <si>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</si>
  <si>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</si>
  <si>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</si>
  <si>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</si>
  <si>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</si>
  <si>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</si>
  <si>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</si>
  <si>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</si>
  <si>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</si>
  <si>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</si>
  <si>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</si>
  <si>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</si>
  <si>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</si>
  <si>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</si>
  <si>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</si>
  <si>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</si>
  <si>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</si>
  <si>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</si>
  <si>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</si>
  <si>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</si>
  <si>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</si>
  <si>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</si>
  <si>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</si>
  <si>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</si>
  <si>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</si>
  <si>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</si>
  <si>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</si>
  <si>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</si>
  <si>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</si>
  <si>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</si>
  <si>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</si>
  <si>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</si>
  <si>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</si>
  <si>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</si>
  <si>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</si>
  <si>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</si>
  <si>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</si>
  <si>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</si>
  <si>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</si>
  <si>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</si>
  <si>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</si>
  <si>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</si>
  <si>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</si>
  <si>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</si>
  <si>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</si>
  <si>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</si>
  <si>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</si>
  <si>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</si>
  <si>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</si>
  <si>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</si>
  <si>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</si>
  <si>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</si>
  <si>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</si>
  <si>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</si>
  <si>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</si>
  <si>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</si>
  <si>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</si>
  <si>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</si>
  <si>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</si>
  <si>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</si>
  <si>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</si>
  <si>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</si>
  <si>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</si>
  <si>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</si>
  <si>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</si>
  <si>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</si>
  <si>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</si>
  <si>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</si>
  <si>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</si>
  <si>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</si>
  <si>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</si>
  <si>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</si>
  <si>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</si>
  <si>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</si>
  <si>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</si>
  <si>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</si>
  <si>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</si>
  <si>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</si>
  <si>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</si>
  <si>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</si>
  <si>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</si>
  <si>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</si>
  <si>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</si>
  <si>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</si>
  <si>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</si>
  <si>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</si>
  <si>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</si>
  <si>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</si>
  <si>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</si>
  <si>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</si>
  <si>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</si>
  <si>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</si>
  <si>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</si>
  <si>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</si>
  <si>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</si>
  <si>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</si>
  <si>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</si>
  <si>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</si>
  <si>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</si>
  <si>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</si>
  <si>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</si>
  <si>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</si>
  <si>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</si>
  <si>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</si>
  <si>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</si>
  <si>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</si>
  <si>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</si>
  <si>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</si>
  <si>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</si>
  <si>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</si>
  <si>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</si>
  <si>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</si>
  <si>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</si>
  <si>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</si>
  <si>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</si>
  <si>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</si>
  <si>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</si>
  <si>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</si>
  <si>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</si>
  <si>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</si>
  <si>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</si>
  <si>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</si>
  <si>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</si>
  <si>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</si>
  <si>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</si>
  <si>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</si>
  <si>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</si>
  <si>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</si>
  <si>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</si>
  <si>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</si>
  <si>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</si>
  <si>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</si>
  <si>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</si>
  <si>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</si>
  <si>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</si>
  <si>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</si>
  <si>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</si>
  <si>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</si>
  <si>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</si>
  <si>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</si>
  <si>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</si>
  <si>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</si>
  <si>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</si>
  <si>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</si>
  <si>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</si>
  <si>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</si>
  <si>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</si>
  <si>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</si>
  <si>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</si>
  <si>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</si>
  <si>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</si>
  <si>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</si>
  <si>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</si>
  <si>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</si>
  <si>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</si>
  <si>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</si>
  <si>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</si>
  <si>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</si>
  <si>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</si>
  <si>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</si>
  <si>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</si>
  <si>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</si>
  <si>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</si>
  <si>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</si>
  <si>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</si>
  <si>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</si>
  <si>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</si>
  <si>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</si>
  <si>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</si>
  <si>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</si>
  <si>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</si>
  <si>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</si>
  <si>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</si>
  <si>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</si>
  <si>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</si>
  <si>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</si>
  <si>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</si>
  <si>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</si>
  <si>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</si>
  <si>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</si>
  <si>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</si>
  <si>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</si>
  <si>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</si>
  <si>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</si>
  <si>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</si>
  <si>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</si>
  <si>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</si>
  <si>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</si>
  <si>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</si>
  <si>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</si>
  <si>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</si>
  <si>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</si>
  <si>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</si>
  <si>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</si>
  <si>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</si>
  <si>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</si>
  <si>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</si>
  <si>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</si>
  <si>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</si>
  <si>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</si>
  <si>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</si>
  <si>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</si>
  <si>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</si>
  <si>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</si>
  <si>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</si>
  <si>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</si>
  <si>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</si>
  <si>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</si>
  <si>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</si>
  <si>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</si>
  <si>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</si>
  <si>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</si>
  <si>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</si>
  <si>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</si>
  <si>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</si>
  <si>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</si>
  <si>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</si>
  <si>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</si>
  <si>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</si>
  <si>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</si>
  <si>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</si>
  <si>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</si>
  <si>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</si>
  <si>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</si>
  <si>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</si>
  <si>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</si>
  <si>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</si>
  <si>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</si>
  <si>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</si>
  <si>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</si>
  <si>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</si>
  <si>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</si>
  <si>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</si>
  <si>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</si>
  <si>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</si>
  <si>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</si>
  <si>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</si>
  <si>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</si>
  <si>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</si>
  <si>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</si>
  <si>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</si>
  <si>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</si>
  <si>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</si>
  <si>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</si>
  <si>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</si>
  <si>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</si>
  <si>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</si>
  <si>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</si>
  <si>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</si>
  <si>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</si>
  <si>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</si>
  <si>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</si>
  <si>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</si>
  <si>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</si>
  <si>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</si>
  <si>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</si>
  <si>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</si>
  <si>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</si>
  <si>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</si>
  <si>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</si>
  <si>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</si>
  <si>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</si>
  <si>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</si>
  <si>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</si>
  <si>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</si>
  <si>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</si>
  <si>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</si>
  <si>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</si>
  <si>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</si>
  <si>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</si>
  <si>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</si>
  <si>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</si>
  <si>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</si>
  <si>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</si>
  <si>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</si>
  <si>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</si>
  <si>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</si>
  <si>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</si>
  <si>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</si>
  <si>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</si>
  <si>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</si>
  <si>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</si>
  <si>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</si>
  <si>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</si>
  <si>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</si>
  <si>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</si>
  <si>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</si>
  <si>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</si>
  <si>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</si>
  <si>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</si>
  <si>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</si>
  <si>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</si>
  <si>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</si>
  <si>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</si>
  <si>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</si>
  <si>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</si>
  <si>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</si>
  <si>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</si>
  <si>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</si>
  <si>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</si>
  <si>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</si>
  <si>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</si>
  <si>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</si>
  <si>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</si>
  <si>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</si>
  <si>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</si>
  <si>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</si>
  <si>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</si>
  <si>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</si>
  <si>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</si>
  <si>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</si>
  <si>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</si>
  <si>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</si>
  <si>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</si>
  <si>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</si>
  <si>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</si>
  <si>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</si>
  <si>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</si>
  <si>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</si>
  <si>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</si>
  <si>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</si>
  <si>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</si>
  <si>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</si>
  <si>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</si>
  <si>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</si>
  <si>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</si>
  <si>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</si>
  <si>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</si>
  <si>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</si>
  <si>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</si>
  <si>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</si>
  <si>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</si>
  <si>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</si>
  <si>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</si>
  <si>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</si>
  <si>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</si>
  <si>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</si>
  <si>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</si>
  <si>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</si>
  <si>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</si>
  <si>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</si>
  <si>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</si>
  <si>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</si>
  <si>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</si>
  <si>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</si>
  <si>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</si>
  <si>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</si>
  <si>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</si>
  <si>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</si>
  <si>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</si>
  <si>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</si>
  <si>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</si>
  <si>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</si>
  <si>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</si>
  <si>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</si>
  <si>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</si>
  <si>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</si>
  <si>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</si>
  <si>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</si>
  <si>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</si>
  <si>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</si>
  <si>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</si>
  <si>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</si>
  <si>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</si>
  <si>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</si>
  <si>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</si>
  <si>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</si>
  <si>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</si>
  <si>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</si>
  <si>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</si>
  <si>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</si>
  <si>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</si>
  <si>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</si>
  <si>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</si>
  <si>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</si>
  <si>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</si>
  <si>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</si>
  <si>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</si>
  <si>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</si>
  <si>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</si>
  <si>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</si>
  <si>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</si>
  <si>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</si>
  <si>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</si>
  <si>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</si>
  <si>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</si>
  <si>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</si>
  <si>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</si>
  <si>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</si>
  <si>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</si>
  <si>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</si>
  <si>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</si>
  <si>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</si>
  <si>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</si>
  <si>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</si>
  <si>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</si>
  <si>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</si>
  <si>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</si>
  <si>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</si>
  <si>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</si>
  <si>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</si>
  <si>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</si>
  <si>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</si>
  <si>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</si>
  <si>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</si>
  <si>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</si>
  <si>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</si>
  <si>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</si>
  <si>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</si>
  <si>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</si>
  <si>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</si>
  <si>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</si>
  <si>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</si>
  <si>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</si>
  <si>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</si>
  <si>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</si>
  <si>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</si>
  <si>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</si>
  <si>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</si>
  <si>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</si>
  <si>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</si>
  <si>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</si>
  <si>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</si>
  <si>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</si>
  <si>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</si>
  <si>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</si>
  <si>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</si>
  <si>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</si>
  <si>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</si>
  <si>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</si>
  <si>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</si>
  <si>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</si>
  <si>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</si>
  <si>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</si>
  <si>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</si>
  <si>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</si>
  <si>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</si>
  <si>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</si>
  <si>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</si>
  <si>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</si>
  <si>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</si>
  <si>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</si>
  <si>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</si>
  <si>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</si>
  <si>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</si>
  <si>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</si>
  <si>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</si>
  <si>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</si>
  <si>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</si>
  <si>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</si>
  <si>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</si>
  <si>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</si>
  <si>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</si>
  <si>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</si>
  <si>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</si>
  <si>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</si>
  <si>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</si>
  <si>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</si>
  <si>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</si>
  <si>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</si>
  <si>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</si>
  <si>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</si>
  <si>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</si>
  <si>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</si>
  <si>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</si>
  <si>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</si>
  <si>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</si>
  <si>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</si>
  <si>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</si>
  <si>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</si>
  <si>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</si>
  <si>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</si>
  <si>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</si>
  <si>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</si>
  <si>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</si>
  <si>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</si>
  <si>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</si>
  <si>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</si>
  <si>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</si>
  <si>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</si>
  <si>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</si>
  <si>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</si>
  <si>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</si>
  <si>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</si>
  <si>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</si>
  <si>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</si>
  <si>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</si>
  <si>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</si>
  <si>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</si>
  <si>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</si>
  <si>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</si>
  <si>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</si>
  <si>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</si>
  <si>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</si>
  <si>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</si>
  <si>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</si>
  <si>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</si>
  <si>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</si>
  <si>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</si>
  <si>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</si>
  <si>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</si>
  <si>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</si>
  <si>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</si>
  <si>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</si>
  <si>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</si>
  <si>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</si>
  <si>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</si>
  <si>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</si>
  <si>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</si>
  <si>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</si>
  <si>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</si>
  <si>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</si>
  <si>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</si>
  <si>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</si>
  <si>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</si>
  <si>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</si>
  <si>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</si>
  <si>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</si>
  <si>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</si>
  <si>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</si>
  <si>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</si>
  <si>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</si>
  <si>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</si>
  <si>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</si>
  <si>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</si>
  <si>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</si>
  <si>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</si>
  <si>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</si>
  <si>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</si>
  <si>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</si>
  <si>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</si>
  <si>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</si>
  <si>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</si>
  <si>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</si>
  <si>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</si>
  <si>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</si>
  <si>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</si>
  <si>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</si>
  <si>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</si>
  <si>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</si>
  <si>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</si>
  <si>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</si>
  <si>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</si>
  <si>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</si>
  <si>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</si>
  <si>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</si>
  <si>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</si>
  <si>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</si>
  <si>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</si>
  <si>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</si>
  <si>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</si>
  <si>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</si>
  <si>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</si>
  <si>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</si>
  <si>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</si>
  <si>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</si>
  <si>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</si>
  <si>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</si>
  <si>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</si>
  <si>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</si>
  <si>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</si>
  <si>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</si>
  <si>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</si>
  <si>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</si>
  <si>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</si>
  <si>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</si>
  <si>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</si>
  <si>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</si>
  <si>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</si>
  <si>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</si>
  <si>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</si>
  <si>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</si>
  <si>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</si>
  <si>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</si>
  <si>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</si>
  <si>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</si>
  <si>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</si>
  <si>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</si>
  <si>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</si>
  <si>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</si>
  <si>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</si>
  <si>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</si>
  <si>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</si>
  <si>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</si>
  <si>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</si>
  <si>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</si>
  <si>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</si>
  <si>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</si>
  <si>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</si>
  <si>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</si>
  <si>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</si>
  <si>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</si>
  <si>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</si>
  <si>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</si>
  <si>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</si>
  <si>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</si>
  <si>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</si>
  <si>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</si>
  <si>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</si>
  <si>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</si>
  <si>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</si>
  <si>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</si>
  <si>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</si>
  <si>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</si>
  <si>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</si>
  <si>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</si>
  <si>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</si>
  <si>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</si>
  <si>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</si>
  <si>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</si>
  <si>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</si>
  <si>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</si>
  <si>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</si>
  <si>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</si>
  <si>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</si>
  <si>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</si>
  <si>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</si>
  <si>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</si>
  <si>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</si>
  <si>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</si>
  <si>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</si>
  <si>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</si>
  <si>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</si>
  <si>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</si>
  <si>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</si>
  <si>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</si>
  <si>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</si>
  <si>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</si>
  <si>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</si>
  <si>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</si>
  <si>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</si>
  <si>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</si>
  <si>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</si>
  <si>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</si>
  <si>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</si>
  <si>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</si>
  <si>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</si>
  <si>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</si>
  <si>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</si>
  <si>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</si>
  <si>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</si>
  <si>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</si>
  <si>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</si>
  <si>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</si>
  <si>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</si>
  <si>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</si>
  <si>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</si>
  <si>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</si>
  <si>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</si>
  <si>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</si>
  <si>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</si>
  <si>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</si>
  <si>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</si>
  <si>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</si>
  <si>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</si>
  <si>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</si>
  <si>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</si>
  <si>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</si>
  <si>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</si>
  <si>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</si>
  <si>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</si>
  <si>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</si>
  <si>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</si>
  <si>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</si>
  <si>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</si>
  <si>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</si>
  <si>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</si>
  <si>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</si>
  <si>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</si>
  <si>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</si>
  <si>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</si>
  <si>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</si>
  <si>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</si>
  <si>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</si>
  <si>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</si>
  <si>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</si>
  <si>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</si>
  <si>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</si>
  <si>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</si>
  <si>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</si>
  <si>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</si>
  <si>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</si>
  <si>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</si>
  <si>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</si>
  <si>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</si>
  <si>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</si>
  <si>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</si>
  <si>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</si>
  <si>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</si>
  <si>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</si>
  <si>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</si>
  <si>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</si>
  <si>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</si>
  <si>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</si>
  <si>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</si>
  <si>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</si>
  <si>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</si>
  <si>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</si>
  <si>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</si>
  <si>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</si>
  <si>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</si>
  <si>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</si>
  <si>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</si>
  <si>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</si>
  <si>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</si>
  <si>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</si>
  <si>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</si>
  <si>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</si>
  <si>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</si>
  <si>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</si>
  <si>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</si>
  <si>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</si>
  <si>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</si>
  <si>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</si>
  <si>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</si>
  <si>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</si>
  <si>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</si>
  <si>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</si>
  <si>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</si>
  <si>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</si>
  <si>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</si>
  <si>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</si>
  <si>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</si>
  <si>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</si>
  <si>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</si>
  <si>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</si>
  <si>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</si>
  <si>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</si>
  <si>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</si>
  <si>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</si>
  <si>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</si>
  <si>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</si>
  <si>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</si>
  <si>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</si>
  <si>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</si>
  <si>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</si>
  <si>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</si>
  <si>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</si>
  <si>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</si>
  <si>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</si>
  <si>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</si>
  <si>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</si>
  <si>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</si>
  <si>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</si>
  <si>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</si>
  <si>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</si>
  <si>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</si>
  <si>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</si>
  <si>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</si>
  <si>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</si>
  <si>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</si>
  <si>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</si>
  <si>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</si>
  <si>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</si>
  <si>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</si>
  <si>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</si>
  <si>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</si>
  <si>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</si>
  <si>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</si>
  <si>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</si>
  <si>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</si>
  <si>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</si>
  <si>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</si>
  <si>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</si>
  <si>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</si>
  <si>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</si>
  <si>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</si>
  <si>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</si>
  <si>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</si>
  <si>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</si>
  <si>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</si>
  <si>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</si>
  <si>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</si>
  <si>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</si>
  <si>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</si>
  <si>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</si>
  <si>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</si>
  <si>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</si>
  <si>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</si>
  <si>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</si>
  <si>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</si>
  <si>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</si>
  <si>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</si>
  <si>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</si>
  <si>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</si>
  <si>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</si>
  <si>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</si>
  <si>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</si>
  <si>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</si>
  <si>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</si>
  <si>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</si>
  <si>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</si>
  <si>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</si>
  <si>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</si>
  <si>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</si>
  <si>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</si>
  <si>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</si>
  <si>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</si>
  <si>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</si>
  <si>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</si>
  <si>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</si>
  <si>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</si>
  <si>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</si>
  <si>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</si>
  <si>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</si>
  <si>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</si>
  <si>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</si>
  <si>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</si>
  <si>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</si>
  <si>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</si>
  <si>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</si>
  <si>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</si>
  <si>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</si>
  <si>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</si>
  <si>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</si>
  <si>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</si>
  <si>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</si>
  <si>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</si>
  <si>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</si>
  <si>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</si>
  <si>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</si>
  <si>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</si>
  <si>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</si>
  <si>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</si>
  <si>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</si>
  <si>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</si>
  <si>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</si>
  <si>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</si>
  <si>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</si>
  <si>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</si>
  <si>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</si>
  <si>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</si>
  <si>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</si>
  <si>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</si>
  <si>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</si>
  <si>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</si>
  <si>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</si>
  <si>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</si>
  <si>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</si>
  <si>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</si>
  <si>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</si>
  <si>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</si>
  <si>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</si>
  <si>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</si>
  <si>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</si>
  <si>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</si>
  <si>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</si>
  <si>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</si>
  <si>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</si>
  <si>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</si>
  <si>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</si>
  <si>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</si>
  <si>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</si>
  <si>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</si>
  <si>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</si>
  <si>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</si>
  <si>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</si>
  <si>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</si>
  <si>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</si>
  <si>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</si>
  <si>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</si>
  <si>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</si>
  <si>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</si>
  <si>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</si>
  <si>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</si>
  <si>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</si>
  <si>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</si>
  <si>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</si>
  <si>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</si>
  <si>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</si>
  <si>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</si>
  <si>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</si>
  <si>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</si>
  <si>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</si>
  <si>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</si>
  <si>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</si>
  <si>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</si>
  <si>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</si>
  <si>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</si>
  <si>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</si>
  <si>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</si>
  <si>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</si>
  <si>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</si>
  <si>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</si>
  <si>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</si>
  <si>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</si>
  <si>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</si>
  <si>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</si>
  <si>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</si>
  <si>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</si>
  <si>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</si>
  <si>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</si>
  <si>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</si>
  <si>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</si>
  <si>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</si>
  <si>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</si>
  <si>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</si>
  <si>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</si>
  <si>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</si>
  <si>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</si>
  <si>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</si>
  <si>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</si>
  <si>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</si>
  <si>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</si>
  <si>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</si>
  <si>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</si>
  <si>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</si>
  <si>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</si>
  <si>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</si>
  <si>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</si>
  <si>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</si>
  <si>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</si>
  <si>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</si>
  <si>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</si>
  <si>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</si>
  <si>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</si>
  <si>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</si>
  <si>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</si>
  <si>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</si>
  <si>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</si>
  <si>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</si>
  <si>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</si>
  <si>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</si>
  <si>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</si>
  <si>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</si>
  <si>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</si>
  <si>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</si>
  <si>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</si>
  <si>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</si>
  <si>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</si>
  <si>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</si>
  <si>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</si>
  <si>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</si>
  <si>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</si>
  <si>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</si>
  <si>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</si>
  <si>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</si>
  <si>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</si>
  <si>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</si>
  <si>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</si>
  <si>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</si>
  <si>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</si>
  <si>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</si>
  <si>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</si>
  <si>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</si>
  <si>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</si>
  <si>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</si>
  <si>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</si>
  <si>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</si>
  <si>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</si>
  <si>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</si>
  <si>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</si>
  <si>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</si>
  <si>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</si>
  <si>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</si>
  <si>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</si>
  <si>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</si>
  <si>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</si>
  <si>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</si>
  <si>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</si>
  <si>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</si>
  <si>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</si>
  <si>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</si>
  <si>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</si>
  <si>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</si>
  <si>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</si>
  <si>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</si>
  <si>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</si>
  <si>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</si>
  <si>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</si>
  <si>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</si>
  <si>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</si>
  <si>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</si>
  <si>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</si>
  <si>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</si>
  <si>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</si>
  <si>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</si>
  <si>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</si>
  <si>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</si>
  <si>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</si>
  <si>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</si>
  <si>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</si>
  <si>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</si>
  <si>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</si>
  <si>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</si>
  <si>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</si>
  <si>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</si>
  <si>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</si>
  <si>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</si>
  <si>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</si>
  <si>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</si>
  <si>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</si>
  <si>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</si>
  <si>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</si>
  <si>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</si>
  <si>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</si>
  <si>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</si>
  <si>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</si>
  <si>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</si>
  <si>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</si>
  <si>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</si>
  <si>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</si>
  <si>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</si>
  <si>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</si>
  <si>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</si>
  <si>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</si>
  <si>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</si>
  <si>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</si>
  <si>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</si>
  <si>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</si>
  <si>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</si>
  <si>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</si>
  <si>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</si>
  <si>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</si>
  <si>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</si>
  <si>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</si>
  <si>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</si>
  <si>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</si>
  <si>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</si>
  <si>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</si>
  <si>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</si>
  <si>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</si>
  <si>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</si>
  <si>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</si>
  <si>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</si>
  <si>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</si>
  <si>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</si>
  <si>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</si>
  <si>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</si>
  <si>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</si>
  <si>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</si>
  <si>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</si>
  <si>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</si>
  <si>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</si>
  <si>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</si>
  <si>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</si>
  <si>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</si>
  <si>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</si>
  <si>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</si>
  <si>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</si>
  <si>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</si>
  <si>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</si>
  <si>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</si>
  <si>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</si>
  <si>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</si>
  <si>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</si>
  <si>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</si>
  <si>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</si>
  <si>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</si>
  <si>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</si>
  <si>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</si>
  <si>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</si>
  <si>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</si>
  <si>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</si>
  <si>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</si>
  <si>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</si>
  <si>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</si>
  <si>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</si>
  <si>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</si>
  <si>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</si>
  <si>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</si>
  <si>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</si>
  <si>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</si>
  <si>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</si>
  <si>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</si>
  <si>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</si>
  <si>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</si>
  <si>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</si>
  <si>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</si>
  <si>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</si>
  <si>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</si>
  <si>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</si>
  <si>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</si>
  <si>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</si>
  <si>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</si>
  <si>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</si>
  <si>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</si>
  <si>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</si>
  <si>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</si>
  <si>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</si>
  <si>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</si>
  <si>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</si>
  <si>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</si>
  <si>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</si>
  <si>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</si>
  <si>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</si>
  <si>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</si>
  <si>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</si>
  <si>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</si>
  <si>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</si>
  <si>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</si>
  <si>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</si>
  <si>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</si>
  <si>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</si>
  <si>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</si>
  <si>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</si>
  <si>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</si>
  <si>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</si>
  <si>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</si>
  <si>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</si>
  <si>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</si>
  <si>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</si>
  <si>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</si>
  <si>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</si>
  <si>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</si>
  <si>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</si>
  <si>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</si>
  <si>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</si>
  <si>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</si>
  <si>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</si>
  <si>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</si>
  <si>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</si>
  <si>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</si>
  <si>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</si>
  <si>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</si>
  <si>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</si>
  <si>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</si>
  <si>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</si>
  <si>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</si>
  <si>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</si>
  <si>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</si>
  <si>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</si>
  <si>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</si>
  <si>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</si>
  <si>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</si>
  <si>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</si>
  <si>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</si>
  <si>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</si>
  <si>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</si>
  <si>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</si>
  <si>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</si>
  <si>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</si>
  <si>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</si>
  <si>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</si>
  <si>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</si>
  <si>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</si>
  <si>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</si>
  <si>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</si>
  <si>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</si>
  <si>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</si>
  <si>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</si>
  <si>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</si>
  <si>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</si>
  <si>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</si>
  <si>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</si>
  <si>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</si>
  <si>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</si>
  <si>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</si>
  <si>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</si>
  <si>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</si>
  <si>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</si>
  <si>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</si>
  <si>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</si>
  <si>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</si>
  <si>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</si>
  <si>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</si>
  <si>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</si>
  <si>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</si>
  <si>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</si>
  <si>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</si>
  <si>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</si>
  <si>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</si>
  <si>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</si>
  <si>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</si>
  <si>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</si>
  <si>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</si>
  <si>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</si>
  <si>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</si>
  <si>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</si>
  <si>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</si>
  <si>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</si>
  <si>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</si>
  <si>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</si>
  <si>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</si>
  <si>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</si>
  <si>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</si>
  <si>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</si>
  <si>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</si>
  <si>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</si>
  <si>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</si>
  <si>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</si>
  <si>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</si>
  <si>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</si>
  <si>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</si>
  <si>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</si>
  <si>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</si>
  <si>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</si>
  <si>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</si>
  <si>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</si>
  <si>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</si>
  <si>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</si>
  <si>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</si>
  <si>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</si>
  <si>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</si>
  <si>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</si>
  <si>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</si>
  <si>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</si>
  <si>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</si>
  <si>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</si>
  <si>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</si>
  <si>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</si>
  <si>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</si>
  <si>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</si>
  <si>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</si>
  <si>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</si>
  <si>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</si>
  <si>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</si>
  <si>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</si>
  <si>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</si>
  <si>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</si>
  <si>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</si>
  <si>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</si>
  <si>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</si>
  <si>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</si>
  <si>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</si>
  <si>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</si>
  <si>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</si>
  <si>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</si>
  <si>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</si>
  <si>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</si>
  <si>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</si>
  <si>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</si>
  <si>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</si>
  <si>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</si>
  <si>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</si>
  <si>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</si>
  <si>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</si>
  <si>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</si>
  <si>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</si>
  <si>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</si>
  <si>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</si>
  <si>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</si>
  <si>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</si>
  <si>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</si>
  <si>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</si>
  <si>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</si>
  <si>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</si>
  <si>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</si>
  <si>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</si>
  <si>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</si>
  <si>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</si>
  <si>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</si>
  <si>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</si>
  <si>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</si>
  <si>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</si>
  <si>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</si>
  <si>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</si>
  <si>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</si>
  <si>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</si>
  <si>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</si>
  <si>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</si>
  <si>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</si>
  <si>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</si>
  <si>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</si>
  <si>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</si>
  <si>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</si>
  <si>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</si>
  <si>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</si>
  <si>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</si>
  <si>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</si>
  <si>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</si>
  <si>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</si>
  <si>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</si>
  <si>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</si>
  <si>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</si>
  <si>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</si>
  <si>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</si>
  <si>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</si>
  <si>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</si>
  <si>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</si>
  <si>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</si>
  <si>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</si>
  <si>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</si>
  <si>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</si>
  <si>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</si>
  <si>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</si>
  <si>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</si>
  <si>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</si>
  <si>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</si>
  <si>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</si>
  <si>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</si>
  <si>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</si>
  <si>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</si>
  <si>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</si>
  <si>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</si>
  <si>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</si>
  <si>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</si>
  <si>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</si>
  <si>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</si>
  <si>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</si>
  <si>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</si>
  <si>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</si>
  <si>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</si>
  <si>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</si>
  <si>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</si>
  <si>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</si>
  <si>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</si>
  <si>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</si>
  <si>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</si>
  <si>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</si>
  <si>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</si>
  <si>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</si>
  <si>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</si>
  <si>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</si>
  <si>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</si>
  <si>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</si>
  <si>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</si>
  <si>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</si>
  <si>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</si>
  <si>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</si>
  <si>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</si>
  <si>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</si>
  <si>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</si>
  <si>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</si>
  <si>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</si>
  <si>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</si>
  <si>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</si>
  <si>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</si>
  <si>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</si>
  <si>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</si>
  <si>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</si>
  <si>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</si>
  <si>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</si>
  <si>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</si>
  <si>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</si>
  <si>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</si>
  <si>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</si>
  <si>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</si>
  <si>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</si>
  <si>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</si>
  <si>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</si>
  <si>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</si>
  <si>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</si>
  <si>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</si>
  <si>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</si>
  <si>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</si>
  <si>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</si>
  <si>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</si>
  <si>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</si>
  <si>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</si>
  <si>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</si>
  <si>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</si>
  <si>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</si>
  <si>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</si>
  <si>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</si>
  <si>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</si>
  <si>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</si>
  <si>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</si>
  <si>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</si>
  <si>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</si>
  <si>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</si>
  <si>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</si>
  <si>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</si>
  <si>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</si>
  <si>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</si>
  <si>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</si>
  <si>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</si>
  <si>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</si>
  <si>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</si>
  <si>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</si>
  <si>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</si>
  <si>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</si>
  <si>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</si>
  <si>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</si>
  <si>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</si>
  <si>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</si>
  <si>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</si>
  <si>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</si>
  <si>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</si>
  <si>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</si>
  <si>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</si>
  <si>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</si>
  <si>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</si>
  <si>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</si>
  <si>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</si>
  <si>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</si>
  <si>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</si>
  <si>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</si>
  <si>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</si>
  <si>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</si>
  <si>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</si>
  <si>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</si>
  <si>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</si>
  <si>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</si>
  <si>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</si>
  <si>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</si>
  <si>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</si>
  <si>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</si>
  <si>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</si>
  <si>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</si>
  <si>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</si>
  <si>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</si>
  <si>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</si>
  <si>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</si>
  <si>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</si>
  <si>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</si>
  <si>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</si>
  <si>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</si>
  <si>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</si>
  <si>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</si>
  <si>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</si>
  <si>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</si>
  <si>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</si>
  <si>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</si>
  <si>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</si>
  <si>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</si>
  <si>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</si>
  <si>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</si>
  <si>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</si>
  <si>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</si>
  <si>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</si>
  <si>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</si>
  <si>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</si>
  <si>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</si>
  <si>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</si>
  <si>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</si>
  <si>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</si>
  <si>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</si>
  <si>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</si>
  <si>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</si>
  <si>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</si>
  <si>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</si>
  <si>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</si>
  <si>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</si>
  <si>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</si>
  <si>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</si>
  <si>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</si>
  <si>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</si>
  <si>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</si>
  <si>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</si>
  <si>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</si>
  <si>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</si>
  <si>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</si>
  <si>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</si>
  <si>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</si>
  <si>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</si>
  <si>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</si>
  <si>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</si>
  <si>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</si>
  <si>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</si>
  <si>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</si>
  <si>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</si>
  <si>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</si>
  <si>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</si>
  <si>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</si>
  <si>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</si>
  <si>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</si>
  <si>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</si>
  <si>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</si>
  <si>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</si>
  <si>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</si>
  <si>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</si>
  <si>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</si>
  <si>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</si>
  <si>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</si>
  <si>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</si>
  <si>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</si>
  <si>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</si>
  <si>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</si>
  <si>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</si>
  <si>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</si>
  <si>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</si>
  <si>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</si>
  <si>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</si>
  <si>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</si>
  <si>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</si>
  <si>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</si>
  <si>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</si>
  <si>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</si>
  <si>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</si>
  <si>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</si>
  <si>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</si>
  <si>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</si>
  <si>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</si>
  <si>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</si>
  <si>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</si>
  <si>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</si>
  <si>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</si>
  <si>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</si>
  <si>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</si>
  <si>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</si>
  <si>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</si>
  <si>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</si>
  <si>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</si>
  <si>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</si>
  <si>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</si>
  <si>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</si>
  <si>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</si>
  <si>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</si>
  <si>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</si>
  <si>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</si>
  <si>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</si>
  <si>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</si>
  <si>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</si>
  <si>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</si>
  <si>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</si>
  <si>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</si>
  <si>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</si>
  <si>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</si>
  <si>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</si>
  <si>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</si>
  <si>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</si>
  <si>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</si>
  <si>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</si>
  <si>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</si>
  <si>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</si>
  <si>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</si>
  <si>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</si>
  <si>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</si>
  <si>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</si>
  <si>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</si>
  <si>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</si>
  <si>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</si>
  <si>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</si>
  <si>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</si>
  <si>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</si>
  <si>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</si>
  <si>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</si>
  <si>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</si>
  <si>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</si>
  <si>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</si>
  <si>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</si>
  <si>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</si>
  <si>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</si>
  <si>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</si>
  <si>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</si>
  <si>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</si>
  <si>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</si>
  <si>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</si>
  <si>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</si>
  <si>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</si>
  <si>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</si>
  <si>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</si>
  <si>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</si>
  <si>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</si>
  <si>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</si>
  <si>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</si>
  <si>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</si>
  <si>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</si>
  <si>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</si>
  <si>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</si>
  <si>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</si>
  <si>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</si>
  <si>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</si>
  <si>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</si>
  <si>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</si>
  <si>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</si>
  <si>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</si>
  <si>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</si>
  <si>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</si>
  <si>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</si>
  <si>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</si>
  <si>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</si>
  <si>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</si>
  <si>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</si>
  <si>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</si>
  <si>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</si>
  <si>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</si>
  <si>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</si>
  <si>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</si>
  <si>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</si>
  <si>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</si>
  <si>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</si>
  <si>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</si>
  <si>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</si>
  <si>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</si>
  <si>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</si>
  <si>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</si>
  <si>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</si>
  <si>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</si>
  <si>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</si>
  <si>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</si>
  <si>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</si>
  <si>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</si>
  <si>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</si>
  <si>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</si>
  <si>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</si>
  <si>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</si>
  <si>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</si>
  <si>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</si>
  <si>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</si>
  <si>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</si>
  <si>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</si>
  <si>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</si>
  <si>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</si>
  <si>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</si>
  <si>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</si>
  <si>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</si>
  <si>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</si>
  <si>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</si>
  <si>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</si>
  <si>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</si>
  <si>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</si>
  <si>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</si>
  <si>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</si>
  <si>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</si>
  <si>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</si>
  <si>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</si>
  <si>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</si>
  <si>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</si>
  <si>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</si>
  <si>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</si>
  <si>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</si>
  <si>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</si>
  <si>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</si>
  <si>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</si>
  <si>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</si>
  <si>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</si>
  <si>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</si>
  <si>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</si>
  <si>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</si>
  <si>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</si>
  <si>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</si>
  <si>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</si>
  <si>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</si>
  <si>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</si>
  <si>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</si>
  <si>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</si>
  <si>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</si>
  <si>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</si>
  <si>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</si>
  <si>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</si>
  <si>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</si>
  <si>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</si>
  <si>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</si>
  <si>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</si>
  <si>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</si>
  <si>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</si>
  <si>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</si>
  <si>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</si>
  <si>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</si>
  <si>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</si>
  <si>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</si>
  <si>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</si>
  <si>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</si>
  <si>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</si>
  <si>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</si>
  <si>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</si>
  <si>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</si>
  <si>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</si>
  <si>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</si>
  <si>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</si>
  <si>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</si>
  <si>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</si>
  <si>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</si>
  <si>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</si>
  <si>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</si>
  <si>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</si>
  <si>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</si>
  <si>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</si>
  <si>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</si>
  <si>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</si>
  <si>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</si>
  <si>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</si>
  <si>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</si>
  <si>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</si>
  <si>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</si>
  <si>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</si>
  <si>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</si>
  <si>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</si>
  <si>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</si>
  <si>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</si>
  <si>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</si>
  <si>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</si>
  <si>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</si>
  <si>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</si>
  <si>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</si>
  <si>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</si>
  <si>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</si>
  <si>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</si>
  <si>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</si>
  <si>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</si>
  <si>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</si>
  <si>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</si>
  <si>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</si>
  <si>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</si>
  <si>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</si>
  <si>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</si>
  <si>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</si>
  <si>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</si>
  <si>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</si>
  <si>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</si>
  <si>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</si>
  <si>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</si>
  <si>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</si>
  <si>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</si>
  <si>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</si>
  <si>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</si>
  <si>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</si>
  <si>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</si>
  <si>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</si>
  <si>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</si>
  <si>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</si>
  <si>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</si>
  <si>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</si>
  <si>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</si>
  <si>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</si>
  <si>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</si>
  <si>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</si>
  <si>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</si>
  <si>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</si>
  <si>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</si>
  <si>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</si>
  <si>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</si>
  <si>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</si>
  <si>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</si>
  <si>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</si>
  <si>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</si>
  <si>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</si>
  <si>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</si>
  <si>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</si>
  <si>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</si>
  <si>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</si>
  <si>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</si>
  <si>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</si>
  <si>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</si>
  <si>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</si>
  <si>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</si>
  <si>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</si>
  <si>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</si>
  <si>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</si>
  <si>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</si>
  <si>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</si>
  <si>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</si>
  <si>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</si>
  <si>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</si>
  <si>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</si>
  <si>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</si>
  <si>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</si>
  <si>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</si>
  <si>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</si>
  <si>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</si>
  <si>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</si>
  <si>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</si>
  <si>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</si>
  <si>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</si>
  <si>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</si>
  <si>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</si>
  <si>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</si>
  <si>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</si>
  <si>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</si>
  <si>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</si>
  <si>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</si>
  <si>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</si>
  <si>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</si>
  <si>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</si>
  <si>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</si>
  <si>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</si>
  <si>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</si>
  <si>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</si>
  <si>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</si>
  <si>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</si>
  <si>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</si>
  <si>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</si>
  <si>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</si>
  <si>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</si>
  <si>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</si>
  <si>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</si>
  <si>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</si>
  <si>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</si>
  <si>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</si>
  <si>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</si>
  <si>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</si>
  <si>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</si>
  <si>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</si>
  <si>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</si>
  <si>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</si>
  <si>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</si>
  <si>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</si>
  <si>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</si>
  <si>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</si>
  <si>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</si>
  <si>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</si>
  <si>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</si>
  <si>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</si>
  <si>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</si>
  <si>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</si>
  <si>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</si>
  <si>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</si>
  <si>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</si>
  <si>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</si>
  <si>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</si>
  <si>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</si>
  <si>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</si>
  <si>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</si>
  <si>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</si>
  <si>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</si>
  <si>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</si>
  <si>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</si>
  <si>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</si>
  <si>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</si>
  <si>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</si>
  <si>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</si>
  <si>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</si>
  <si>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</si>
  <si>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</si>
  <si>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</si>
  <si>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</si>
  <si>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</si>
  <si>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</si>
  <si>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</si>
  <si>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</si>
  <si>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</si>
  <si>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</si>
  <si>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</si>
  <si>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</si>
  <si>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</si>
  <si>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</si>
  <si>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</si>
  <si>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</si>
  <si>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</si>
  <si>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</si>
  <si>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</si>
  <si>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</si>
  <si>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</si>
  <si>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</si>
  <si>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</si>
  <si>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</si>
  <si>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</si>
  <si>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</si>
  <si>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</si>
  <si>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</si>
  <si>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</si>
  <si>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</si>
  <si>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</si>
  <si>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</si>
  <si>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</si>
  <si>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</si>
  <si>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</si>
  <si>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</si>
  <si>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</si>
  <si>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</si>
  <si>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</si>
  <si>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</si>
  <si>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</si>
  <si>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</si>
  <si>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</si>
  <si>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</si>
  <si>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</si>
  <si>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</si>
  <si>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</si>
  <si>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</si>
  <si>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</si>
  <si>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</si>
  <si>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</si>
  <si>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</si>
  <si>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</si>
  <si>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</si>
  <si>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</si>
  <si>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</si>
  <si>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</si>
  <si>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</si>
  <si>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</si>
  <si>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</si>
  <si>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</si>
  <si>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</si>
  <si>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</si>
  <si>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</si>
  <si>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</si>
  <si>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</si>
  <si>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</si>
  <si>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</si>
  <si>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</si>
  <si>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</si>
  <si>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</si>
  <si>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</si>
  <si>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</si>
  <si>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</si>
  <si>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</si>
  <si>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</si>
  <si>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</si>
  <si>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</si>
  <si>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</si>
  <si>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</si>
  <si>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</si>
  <si>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</si>
  <si>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</si>
  <si>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</si>
  <si>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</si>
  <si>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</si>
  <si>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</si>
  <si>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</si>
  <si>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</si>
  <si>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</si>
  <si>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</si>
  <si>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</si>
  <si>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</si>
  <si>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</si>
  <si>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</si>
  <si>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</si>
  <si>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</si>
  <si>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</si>
  <si>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</si>
  <si>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</si>
  <si>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</si>
  <si>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</si>
  <si>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</si>
  <si>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</si>
  <si>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</si>
  <si>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</si>
  <si>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</si>
  <si>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</si>
  <si>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</si>
  <si>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</si>
  <si>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</si>
  <si>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</si>
  <si>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</si>
  <si>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</si>
  <si>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</si>
  <si>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</si>
  <si>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</si>
  <si>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</si>
  <si>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</si>
  <si>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</si>
  <si>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</si>
  <si>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</si>
  <si>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</si>
  <si>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</si>
  <si>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</si>
  <si>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</si>
  <si>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</si>
  <si>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</si>
  <si>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</si>
  <si>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</si>
  <si>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</si>
  <si>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</si>
  <si>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</si>
  <si>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</si>
  <si>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</si>
  <si>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</si>
  <si>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</si>
  <si>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</si>
  <si>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</si>
  <si>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</si>
  <si>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</si>
  <si>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</si>
  <si>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</si>
  <si>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</si>
  <si>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</si>
  <si>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</si>
  <si>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</si>
  <si>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</si>
  <si>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</si>
  <si>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</si>
  <si>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</si>
  <si>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</si>
  <si>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</si>
  <si>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</si>
  <si>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</si>
  <si>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</si>
  <si>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</si>
  <si>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</si>
  <si>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</si>
  <si>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</si>
  <si>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</si>
  <si>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</si>
  <si>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</si>
  <si>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</si>
  <si>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</si>
  <si>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</si>
  <si>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</si>
  <si>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</si>
  <si>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</si>
  <si>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</si>
  <si>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</si>
  <si>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</si>
  <si>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</si>
  <si>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</si>
  <si>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</si>
  <si>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</si>
  <si>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</si>
  <si>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</si>
  <si>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</si>
  <si>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</si>
  <si>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</si>
  <si>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</si>
  <si>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</si>
  <si>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</si>
  <si>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</si>
  <si>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</si>
  <si>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</si>
  <si>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</si>
  <si>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</si>
  <si>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</si>
  <si>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</si>
  <si>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</si>
  <si>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</si>
  <si>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</si>
  <si>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</si>
  <si>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</si>
  <si>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</si>
  <si>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</si>
  <si>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</si>
  <si>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</si>
  <si>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</si>
  <si>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</si>
  <si>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</si>
  <si>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</si>
  <si>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</si>
  <si>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</si>
  <si>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</si>
  <si>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</si>
  <si>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</si>
  <si>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</si>
  <si>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</si>
  <si>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</si>
  <si>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</si>
  <si>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</si>
  <si>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</si>
  <si>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</si>
  <si>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</si>
  <si>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</si>
  <si>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</si>
  <si>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</si>
  <si>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</si>
  <si>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</si>
  <si>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</si>
  <si>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</si>
  <si>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</si>
  <si>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</si>
  <si>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</si>
  <si>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</si>
  <si>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</si>
  <si>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</si>
  <si>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</si>
  <si>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</si>
  <si>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</si>
  <si>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</si>
  <si>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</si>
  <si>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</si>
  <si>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</si>
  <si>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</si>
  <si>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</si>
  <si>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</si>
  <si>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</si>
  <si>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</si>
  <si>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</si>
  <si>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</si>
  <si>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</si>
  <si>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</si>
  <si>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</si>
  <si>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</si>
  <si>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</si>
  <si>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</si>
  <si>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</si>
  <si>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</si>
  <si>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</si>
  <si>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</si>
  <si>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</si>
  <si>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</si>
  <si>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</si>
  <si>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</si>
  <si>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</si>
  <si>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</si>
  <si>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</si>
  <si>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</si>
  <si>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</si>
  <si>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</si>
  <si>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</si>
  <si>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</si>
  <si>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</si>
  <si>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</si>
  <si>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</si>
  <si>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</si>
  <si>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</si>
  <si>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</si>
  <si>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</si>
  <si>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</si>
  <si>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</si>
  <si>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</si>
  <si>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</si>
  <si>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</si>
  <si>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</si>
  <si>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</si>
  <si>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</si>
  <si>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</si>
  <si>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</si>
  <si>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</si>
  <si>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</si>
  <si>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</si>
  <si>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</si>
  <si>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</si>
  <si>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</si>
  <si>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</si>
  <si>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</si>
  <si>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</si>
  <si>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</si>
  <si>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</si>
  <si>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</si>
  <si>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</si>
  <si>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</si>
  <si>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</si>
  <si>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</si>
  <si>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</si>
  <si>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</si>
  <si>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</si>
  <si>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</si>
  <si>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</si>
  <si>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</si>
  <si>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</si>
  <si>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</si>
  <si>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</si>
  <si>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</si>
  <si>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</si>
  <si>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</si>
  <si>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</si>
  <si>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</si>
  <si>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</si>
  <si>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</si>
  <si>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</si>
  <si>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</si>
  <si>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</si>
  <si>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</si>
  <si>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</si>
  <si>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</si>
  <si>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</si>
  <si>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</si>
  <si>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</si>
  <si>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</si>
  <si>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</si>
  <si>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</si>
  <si>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</si>
  <si>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</si>
  <si>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</si>
  <si>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</si>
  <si>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</si>
  <si>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</si>
  <si>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</si>
  <si>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</si>
  <si>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</si>
  <si>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</si>
  <si>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</si>
  <si>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</si>
  <si>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</si>
  <si>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</si>
  <si>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</si>
  <si>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</si>
  <si>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</si>
  <si>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</si>
  <si>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</si>
  <si>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</si>
  <si>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</si>
  <si>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</si>
  <si>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</si>
  <si>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</si>
  <si>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</si>
  <si>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</si>
  <si>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</si>
  <si>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</si>
  <si>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</si>
  <si>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</si>
  <si>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</si>
  <si>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</si>
  <si>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</si>
  <si>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</si>
  <si>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</si>
  <si>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</si>
  <si>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</si>
  <si>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</si>
  <si>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</si>
  <si>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</si>
  <si>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</si>
  <si>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</si>
  <si>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</si>
  <si>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</si>
  <si>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</si>
  <si>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</si>
  <si>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</si>
  <si>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</si>
  <si>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</si>
  <si>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</si>
  <si>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</si>
  <si>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</si>
  <si>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</si>
  <si>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</si>
  <si>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</si>
  <si>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</si>
  <si>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</si>
  <si>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</si>
  <si>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</si>
  <si>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</si>
  <si>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</si>
  <si>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</si>
  <si>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</si>
  <si>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</si>
  <si>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</si>
  <si>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</si>
  <si>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</si>
  <si>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</si>
  <si>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</si>
  <si>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</si>
  <si>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</si>
  <si>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</si>
  <si>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</si>
  <si>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</si>
  <si>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</si>
  <si>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</si>
  <si>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</si>
  <si>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</si>
  <si>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</si>
  <si>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</si>
  <si>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</si>
  <si>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</si>
  <si>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</si>
  <si>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</si>
  <si>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</si>
  <si>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</si>
  <si>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</si>
  <si>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</si>
  <si>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</si>
  <si>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</si>
  <si>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</si>
  <si>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</si>
  <si>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</si>
  <si>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</si>
  <si>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</si>
  <si>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</si>
  <si>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</si>
  <si>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</si>
  <si>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</si>
  <si>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</si>
  <si>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</si>
  <si>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</si>
  <si>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</si>
  <si>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</si>
  <si>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</si>
  <si>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</si>
  <si>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</si>
  <si>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</si>
  <si>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</si>
  <si>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</si>
  <si>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</si>
  <si>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</si>
  <si>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</si>
  <si>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</si>
  <si>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</si>
  <si>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</si>
  <si>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</si>
  <si>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</si>
  <si>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</si>
  <si>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</si>
  <si>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</si>
  <si>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</si>
  <si>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</si>
  <si>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</si>
  <si>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</si>
  <si>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</si>
  <si>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</si>
  <si>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</si>
  <si>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</si>
  <si>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</si>
  <si>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</si>
  <si>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</si>
  <si>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</si>
  <si>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</si>
  <si>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</si>
  <si>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</si>
  <si>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</si>
  <si>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</si>
  <si>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</si>
  <si>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</si>
  <si>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</si>
  <si>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</si>
  <si>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</si>
  <si>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</si>
  <si>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</si>
  <si>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</si>
  <si>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</si>
  <si>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</si>
  <si>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</si>
  <si>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</si>
  <si>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</si>
  <si>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</si>
  <si>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</si>
  <si>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</si>
  <si>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</si>
  <si>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</si>
  <si>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</si>
  <si>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</si>
  <si>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</si>
  <si>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</si>
  <si>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</si>
  <si>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</si>
  <si>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</si>
  <si>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</si>
  <si>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</si>
  <si>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</si>
  <si>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</si>
  <si>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</si>
  <si>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</si>
  <si>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</si>
  <si>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</si>
  <si>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</si>
  <si>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</si>
  <si>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</si>
  <si>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</si>
  <si>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</si>
  <si>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</si>
  <si>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</si>
  <si>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</si>
  <si>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</si>
  <si>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</si>
  <si>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</si>
  <si>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</si>
  <si>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</si>
  <si>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</si>
  <si>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</si>
  <si>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</si>
  <si>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</si>
  <si>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</si>
  <si>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</si>
  <si>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</si>
  <si>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</si>
  <si>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</si>
  <si>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</si>
  <si>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</si>
  <si>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</si>
  <si>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</si>
  <si>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</si>
  <si>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</si>
  <si>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</si>
  <si>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</si>
  <si>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</si>
  <si>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</si>
  <si>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</si>
  <si>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</si>
  <si>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</si>
  <si>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</si>
  <si>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</si>
  <si>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</si>
  <si>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</si>
  <si>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</si>
  <si>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</si>
  <si>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</si>
  <si>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</si>
  <si>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</si>
  <si>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</si>
  <si>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</si>
  <si>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</si>
  <si>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</si>
  <si>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</si>
  <si>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</si>
  <si>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</si>
  <si>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</si>
  <si>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</si>
  <si>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</si>
  <si>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</si>
  <si>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</si>
  <si>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</si>
  <si>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</si>
  <si>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</si>
  <si>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</si>
  <si>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</si>
  <si>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</si>
  <si>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</si>
  <si>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</si>
  <si>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</si>
  <si>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</si>
  <si>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</si>
  <si>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</si>
  <si>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</si>
  <si>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</si>
  <si>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</si>
  <si>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</si>
  <si>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</si>
  <si>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</si>
  <si>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</si>
  <si>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</si>
  <si>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</si>
  <si>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</si>
  <si>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</si>
  <si>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</si>
  <si>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</si>
  <si>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</si>
  <si>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</si>
  <si>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</si>
  <si>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</si>
  <si>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</si>
  <si>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</si>
  <si>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</si>
  <si>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</si>
  <si>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</si>
  <si>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</si>
  <si>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</si>
  <si>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</si>
  <si>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</si>
  <si>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</si>
  <si>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</si>
  <si>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</si>
  <si>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</si>
  <si>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</si>
  <si>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</si>
  <si>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</si>
  <si>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</si>
  <si>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</si>
  <si>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</si>
  <si>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</si>
  <si>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</si>
  <si>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</si>
  <si>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</si>
  <si>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</si>
  <si>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</si>
  <si>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</si>
  <si>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</si>
  <si>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</si>
  <si>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</si>
  <si>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</si>
  <si>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</si>
  <si>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</si>
  <si>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</si>
  <si>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</si>
  <si>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</si>
  <si>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</si>
  <si>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</si>
  <si>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</si>
  <si>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</si>
  <si>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</si>
  <si>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</si>
  <si>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</si>
  <si>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</si>
  <si>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</si>
  <si>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</si>
  <si>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</si>
  <si>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</si>
  <si>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</si>
  <si>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</si>
  <si>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</si>
  <si>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</si>
  <si>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</si>
  <si>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</si>
  <si>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</si>
  <si>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</si>
  <si>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</si>
  <si>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</si>
  <si>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</si>
  <si>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</si>
  <si>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</si>
  <si>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</si>
  <si>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</si>
  <si>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</si>
  <si>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</si>
  <si>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</si>
  <si>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</si>
  <si>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</si>
  <si>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</si>
  <si>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</si>
  <si>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</si>
  <si>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</si>
  <si>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</si>
  <si>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</si>
  <si>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</si>
  <si>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</si>
  <si>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</si>
  <si>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</si>
  <si>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</si>
  <si>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</si>
  <si>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</si>
  <si>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</si>
  <si>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</si>
  <si>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</si>
  <si>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</si>
  <si>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</si>
  <si>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</si>
  <si>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</si>
  <si>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</si>
  <si>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</si>
  <si>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</si>
  <si>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</si>
  <si>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</si>
  <si>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</si>
  <si>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</si>
  <si>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</si>
  <si>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</si>
  <si>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</si>
  <si>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</si>
  <si>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</si>
  <si>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</si>
  <si>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</si>
  <si>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</si>
  <si>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</si>
  <si>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</si>
  <si>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</si>
  <si>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</si>
  <si>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</si>
  <si>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</si>
  <si>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</si>
  <si>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</si>
  <si>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</si>
  <si>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</si>
  <si>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</si>
  <si>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</si>
  <si>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</si>
  <si>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</si>
  <si>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</si>
  <si>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</si>
  <si>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</si>
  <si>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</si>
  <si>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</si>
  <si>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</si>
  <si>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</si>
  <si>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</si>
  <si>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</si>
  <si>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</si>
  <si>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</si>
  <si>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</si>
  <si>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</si>
  <si>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</si>
  <si>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</si>
  <si>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</si>
  <si>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</si>
  <si>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</si>
  <si>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</si>
  <si>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</si>
  <si>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</si>
  <si>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</si>
  <si>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</si>
  <si>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</si>
  <si>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</si>
  <si>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</si>
  <si>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</si>
  <si>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</si>
  <si>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</si>
  <si>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</si>
  <si>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</si>
  <si>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</si>
  <si>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</si>
  <si>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</si>
  <si>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</si>
  <si>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</si>
  <si>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</si>
  <si>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</si>
  <si>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</si>
  <si>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</si>
  <si>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</si>
  <si>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</si>
  <si>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</si>
  <si>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</si>
  <si>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</si>
  <si>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</si>
  <si>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</si>
  <si>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</si>
  <si>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</si>
  <si>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</si>
  <si>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</si>
  <si>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</si>
  <si>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</si>
  <si>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</si>
  <si>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</si>
  <si>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</si>
  <si>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</si>
  <si>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</si>
  <si>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</si>
  <si>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</si>
  <si>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</si>
  <si>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</si>
  <si>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</si>
  <si>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</si>
  <si>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</si>
  <si>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</si>
  <si>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</si>
  <si>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</si>
  <si>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</si>
  <si>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</si>
  <si>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</si>
  <si>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</si>
  <si>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</si>
  <si>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</si>
  <si>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</si>
  <si>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</si>
  <si>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</si>
  <si>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</si>
  <si>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</si>
  <si>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</si>
  <si>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</si>
  <si>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</si>
  <si>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</si>
  <si>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</si>
  <si>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</si>
  <si>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</si>
  <si>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</si>
  <si>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</si>
  <si>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</si>
  <si>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</si>
  <si>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</si>
  <si>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</si>
  <si>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</si>
  <si>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</si>
  <si>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</si>
  <si>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</si>
  <si>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</si>
  <si>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</si>
  <si>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</si>
  <si>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</si>
  <si>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</si>
  <si>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</si>
  <si>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</si>
  <si>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</si>
  <si>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</si>
  <si>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</si>
  <si>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</si>
  <si>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</si>
  <si>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</si>
  <si>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</si>
  <si>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</si>
  <si>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</si>
  <si>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</si>
  <si>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</si>
  <si>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</si>
  <si>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</si>
  <si>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</si>
  <si>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</si>
  <si>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</si>
  <si>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</si>
  <si>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</si>
  <si>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</si>
  <si>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</si>
  <si>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</si>
  <si>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</si>
  <si>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</si>
  <si>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</si>
  <si>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</si>
  <si>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</si>
  <si>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</si>
  <si>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</si>
  <si>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</si>
  <si>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</si>
  <si>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</si>
  <si>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</si>
  <si>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</si>
  <si>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</si>
  <si>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</si>
  <si>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</si>
  <si>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</si>
  <si>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</si>
  <si>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</si>
  <si>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</si>
  <si>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</si>
  <si>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</si>
  <si>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</si>
  <si>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</si>
  <si>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</si>
  <si>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</si>
  <si>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</si>
  <si>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</si>
  <si>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</si>
  <si>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</si>
  <si>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</si>
  <si>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</si>
  <si>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</si>
  <si>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</si>
  <si>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</si>
  <si>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</si>
  <si>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</si>
  <si>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</si>
  <si>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</si>
  <si>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</si>
  <si>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</si>
  <si>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</si>
  <si>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</si>
  <si>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</si>
  <si>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</si>
  <si>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</si>
  <si>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</si>
  <si>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</si>
  <si>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</si>
  <si>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</si>
  <si>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</si>
  <si>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</si>
  <si>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</si>
  <si>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</si>
  <si>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</si>
  <si>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</si>
  <si>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</si>
  <si>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</si>
  <si>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</si>
  <si>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</si>
  <si>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</si>
  <si>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</si>
  <si>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</si>
  <si>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</si>
  <si>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</si>
  <si>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</si>
  <si>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</si>
  <si>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</si>
  <si>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</si>
  <si>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</si>
  <si>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</si>
  <si>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</si>
  <si>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</si>
  <si>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</si>
  <si>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</si>
  <si>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</si>
  <si>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</si>
  <si>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</si>
  <si>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</si>
  <si>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</si>
  <si>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</si>
  <si>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</si>
  <si>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</si>
  <si>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</si>
  <si>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</si>
  <si>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</si>
  <si>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</si>
  <si>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</si>
  <si>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</si>
  <si>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</si>
  <si>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</si>
  <si>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</si>
  <si>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</si>
  <si>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</si>
  <si>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</si>
  <si>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</si>
  <si>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</si>
  <si>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</si>
  <si>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</si>
  <si>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</si>
  <si>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</si>
  <si>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</si>
  <si>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</si>
  <si>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</si>
  <si>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</si>
  <si>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</si>
  <si>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</si>
  <si>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</si>
  <si>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</si>
  <si>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</si>
  <si>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</si>
  <si>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</si>
  <si>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</si>
  <si>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</si>
  <si>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</si>
  <si>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</si>
  <si>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</si>
  <si>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</si>
  <si>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</si>
  <si>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</si>
  <si>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</si>
  <si>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</si>
  <si>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</si>
  <si>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</si>
  <si>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</si>
  <si>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</si>
  <si>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</si>
  <si>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</si>
  <si>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</si>
  <si>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</si>
  <si>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</si>
  <si>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</si>
  <si>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</si>
  <si>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</si>
  <si>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</si>
  <si>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</si>
  <si>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</si>
  <si>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</si>
  <si>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</si>
  <si>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</si>
  <si>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</si>
  <si>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</si>
  <si>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</si>
  <si>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</si>
  <si>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</si>
  <si>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</si>
  <si>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</si>
  <si>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</si>
  <si>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</si>
  <si>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</si>
  <si>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</si>
  <si>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</si>
  <si>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</si>
  <si>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</si>
  <si>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</si>
  <si>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</si>
  <si>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</si>
  <si>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</si>
  <si>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</si>
  <si>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</si>
  <si>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</si>
  <si>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</si>
  <si>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</si>
  <si>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</si>
  <si>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</si>
  <si>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</si>
  <si>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</si>
  <si>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</si>
  <si>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</si>
  <si>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</si>
  <si>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</si>
  <si>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</si>
  <si>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</si>
  <si>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</si>
  <si>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</si>
  <si>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</si>
  <si>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</si>
  <si>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</si>
  <si>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</si>
  <si>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</si>
  <si>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</si>
  <si>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</si>
  <si>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</si>
  <si>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</si>
  <si>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</si>
  <si>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</si>
  <si>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</si>
  <si>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</si>
  <si>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</si>
  <si>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</si>
  <si>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</si>
  <si>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</si>
  <si>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</si>
  <si>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</si>
  <si>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</si>
  <si>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</si>
  <si>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</si>
  <si>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</si>
  <si>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</si>
  <si>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</si>
  <si>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</si>
  <si>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</si>
  <si>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</si>
  <si>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</si>
  <si>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</si>
  <si>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</si>
  <si>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</si>
  <si>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</si>
  <si>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</si>
  <si>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</si>
  <si>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</si>
  <si>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</si>
  <si>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</si>
  <si>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</si>
  <si>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</si>
  <si>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</si>
  <si>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</si>
  <si>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</si>
  <si>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</si>
  <si>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</si>
  <si>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</si>
  <si>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</si>
  <si>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</si>
  <si>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</si>
  <si>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</si>
  <si>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</si>
  <si>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</si>
  <si>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</si>
  <si>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</si>
  <si>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</si>
  <si>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</si>
  <si>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</si>
  <si>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</si>
  <si>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</si>
  <si>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</si>
  <si>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</si>
  <si>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</si>
  <si>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</si>
  <si>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</si>
  <si>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</si>
  <si>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</si>
  <si>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</si>
  <si>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</si>
  <si>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</si>
  <si>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</si>
  <si>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</si>
  <si>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</si>
  <si>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</si>
  <si>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</si>
  <si>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</si>
  <si>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</si>
  <si>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</si>
  <si>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</si>
  <si>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</si>
  <si>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</si>
  <si>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</si>
  <si>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</si>
  <si>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</si>
  <si>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</si>
  <si>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</si>
  <si>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</si>
  <si>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</si>
  <si>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</si>
  <si>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</si>
  <si>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</si>
  <si>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</si>
  <si>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</si>
  <si>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</si>
  <si>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</si>
  <si>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</si>
  <si>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</si>
  <si>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</si>
  <si>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</si>
  <si>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</si>
  <si>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</si>
  <si>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</si>
  <si>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</si>
  <si>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</si>
  <si>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</si>
  <si>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</si>
  <si>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</si>
  <si>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</si>
  <si>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</si>
  <si>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</si>
  <si>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</si>
  <si>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</si>
  <si>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</si>
  <si>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</si>
  <si>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</si>
  <si>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</si>
  <si>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</si>
  <si>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</si>
  <si>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</si>
  <si>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</si>
  <si>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</si>
  <si>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</si>
  <si>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</si>
  <si>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</si>
  <si>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</si>
  <si>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</si>
  <si>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</si>
  <si>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</si>
  <si>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</si>
  <si>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</si>
  <si>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</si>
  <si>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</si>
  <si>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</si>
  <si>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</si>
  <si>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</si>
  <si>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</si>
  <si>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</si>
  <si>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</si>
  <si>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</si>
  <si>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</si>
  <si>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</si>
  <si>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</si>
  <si>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</si>
  <si>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</si>
  <si>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</si>
  <si>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</si>
  <si>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</si>
  <si>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</si>
  <si>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</si>
  <si>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</si>
  <si>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</si>
  <si>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</si>
  <si>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</si>
  <si>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</si>
  <si>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</si>
  <si>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</si>
  <si>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</si>
  <si>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</si>
  <si>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</si>
  <si>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</si>
  <si>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</si>
  <si>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</si>
  <si>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</si>
  <si>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</si>
  <si>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</si>
  <si>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</si>
  <si>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</si>
  <si>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</si>
  <si>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</si>
  <si>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</si>
  <si>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</si>
  <si>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</si>
  <si>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</si>
  <si>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</si>
  <si>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</si>
  <si>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</si>
  <si>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</si>
  <si>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</si>
  <si>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</si>
  <si>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</si>
  <si>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</si>
  <si>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</si>
  <si>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</si>
  <si>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</si>
  <si>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</si>
  <si>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</si>
  <si>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</si>
  <si>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</si>
  <si>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</si>
  <si>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</si>
  <si>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</si>
  <si>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</si>
  <si>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</si>
  <si>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</si>
  <si>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</si>
  <si>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</si>
  <si>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</si>
  <si>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</si>
  <si>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</si>
  <si>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</si>
  <si>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</si>
  <si>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</si>
  <si>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</si>
  <si>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</si>
  <si>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</si>
  <si>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</si>
  <si>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</si>
  <si>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</si>
  <si>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</si>
  <si>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</si>
  <si>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</si>
  <si>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</si>
  <si>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</si>
  <si>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</si>
  <si>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</si>
  <si>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</si>
  <si>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</si>
  <si>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</si>
  <si>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</si>
  <si>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</si>
  <si>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</si>
  <si>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</si>
  <si>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</si>
  <si>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</si>
  <si>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</si>
  <si>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</si>
  <si>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</si>
  <si>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</si>
  <si>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</si>
  <si>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</si>
  <si>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</si>
  <si>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</si>
  <si>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</si>
  <si>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</si>
  <si>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</si>
  <si>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</si>
  <si>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</si>
  <si>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</si>
  <si>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</si>
  <si>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</si>
  <si>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</si>
  <si>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</si>
  <si>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</si>
  <si>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</si>
  <si>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</si>
  <si>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</si>
  <si>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</si>
  <si>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</si>
  <si>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</si>
  <si>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</si>
  <si>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</si>
  <si>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</si>
  <si>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</si>
  <si>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</si>
  <si>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</si>
  <si>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</si>
  <si>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</si>
  <si>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</si>
  <si>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</si>
  <si>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</si>
  <si>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</si>
  <si>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</si>
  <si>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</si>
  <si>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</si>
  <si>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</si>
  <si>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</si>
  <si>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</si>
  <si>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</si>
  <si>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</si>
  <si>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</si>
  <si>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</si>
  <si>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</si>
  <si>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</si>
  <si>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</si>
  <si>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</si>
  <si>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</si>
  <si>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</si>
  <si>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</si>
  <si>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</si>
  <si>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</si>
  <si>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</si>
  <si>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</si>
  <si>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</si>
  <si>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</si>
  <si>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</si>
  <si>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</si>
  <si>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</si>
  <si>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</si>
  <si>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</si>
  <si>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</si>
  <si>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</si>
  <si>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</si>
  <si>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</si>
  <si>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</si>
  <si>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</si>
  <si>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</si>
  <si>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</si>
  <si>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</si>
  <si>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</si>
  <si>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</si>
  <si>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</si>
  <si>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</si>
  <si>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</si>
  <si>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</si>
  <si>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</si>
  <si>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</si>
  <si>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</si>
  <si>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</si>
  <si>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</si>
  <si>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</si>
  <si>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</si>
  <si>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</si>
  <si>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</si>
  <si>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</si>
  <si>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</si>
  <si>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</si>
  <si>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</si>
  <si>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</si>
  <si>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</si>
  <si>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</si>
  <si>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</si>
  <si>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</si>
  <si>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</si>
  <si>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</si>
  <si>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</si>
  <si>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</si>
  <si>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</si>
  <si>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</si>
  <si>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</si>
  <si>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</si>
  <si>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</si>
  <si>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</si>
  <si>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</si>
  <si>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</si>
  <si>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</si>
  <si>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</si>
  <si>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</si>
  <si>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</si>
  <si>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</si>
  <si>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</si>
  <si>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</si>
  <si>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</si>
  <si>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</si>
  <si>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</si>
  <si>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</si>
  <si>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</si>
  <si>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</si>
  <si>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</si>
  <si>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</si>
  <si>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</si>
  <si>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</si>
  <si>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</si>
  <si>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</si>
  <si>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</si>
  <si>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</si>
  <si>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</si>
  <si>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</si>
  <si>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</si>
  <si>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</si>
  <si>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</si>
  <si>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</si>
  <si>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</si>
  <si>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</si>
  <si>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</si>
  <si>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</si>
  <si>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</si>
  <si>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</si>
  <si>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</si>
  <si>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</si>
  <si>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</si>
  <si>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</si>
  <si>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</si>
  <si>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</si>
  <si>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</si>
  <si>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</si>
  <si>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</si>
  <si>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</si>
  <si>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</si>
  <si>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</si>
  <si>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</si>
  <si>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</si>
  <si>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</si>
  <si>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</si>
  <si>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</si>
  <si>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</si>
  <si>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</si>
  <si>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</si>
  <si>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</si>
  <si>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</si>
  <si>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</si>
  <si>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</si>
  <si>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</si>
  <si>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</si>
  <si>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</si>
  <si>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</si>
  <si>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</si>
  <si>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</si>
  <si>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</si>
  <si>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</si>
  <si>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</si>
  <si>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</si>
  <si>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</si>
  <si>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</si>
  <si>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</si>
  <si>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</si>
  <si>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</si>
  <si>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</si>
  <si>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</si>
  <si>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</si>
  <si>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</si>
  <si>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</si>
  <si>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</si>
  <si>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</si>
  <si>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</si>
  <si>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</si>
  <si>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</si>
  <si>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</si>
  <si>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</si>
  <si>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</si>
  <si>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</si>
  <si>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</si>
  <si>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</si>
  <si>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</si>
  <si>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</si>
  <si>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</si>
  <si>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</si>
  <si>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</si>
  <si>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</si>
  <si>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</si>
  <si>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</si>
  <si>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</si>
  <si>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</si>
  <si>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</si>
  <si>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</si>
  <si>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</si>
  <si>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</si>
  <si>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</si>
  <si>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</si>
  <si>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</si>
  <si>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</si>
  <si>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</si>
  <si>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</si>
  <si>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</si>
  <si>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</si>
  <si>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</si>
  <si>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</si>
  <si>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</si>
  <si>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</si>
  <si>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</si>
  <si>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</si>
  <si>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</si>
  <si>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</si>
  <si>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</si>
  <si>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</si>
  <si>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</si>
  <si>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</si>
  <si>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</si>
  <si>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</si>
  <si>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</si>
  <si>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</si>
  <si>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</si>
  <si>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</si>
  <si>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</si>
  <si>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</si>
  <si>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</si>
  <si>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</si>
  <si>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</si>
  <si>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</si>
  <si>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</si>
  <si>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</si>
  <si>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</si>
  <si>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</si>
  <si>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</si>
  <si>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</si>
  <si>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</si>
  <si>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</si>
  <si>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</si>
  <si>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</si>
  <si>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</si>
  <si>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</si>
  <si>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</si>
  <si>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</si>
  <si>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</si>
  <si>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</si>
  <si>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</si>
  <si>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</si>
  <si>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</si>
  <si>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</si>
  <si>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</si>
  <si>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</si>
  <si>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</si>
  <si>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</si>
  <si>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</si>
  <si>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</si>
  <si>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</si>
  <si>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</si>
  <si>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</si>
  <si>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</si>
  <si>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</si>
  <si>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</si>
  <si>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</si>
  <si>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</si>
  <si>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</si>
  <si>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</si>
  <si>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</si>
  <si>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</si>
  <si>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</si>
  <si>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</si>
  <si>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</si>
  <si>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</si>
  <si>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</si>
  <si>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</si>
  <si>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</si>
  <si>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</si>
  <si>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</si>
  <si>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</si>
  <si>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</si>
  <si>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</si>
  <si>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</si>
  <si>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</si>
  <si>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</si>
  <si>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</si>
  <si>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</si>
  <si>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</si>
  <si>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</si>
  <si>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</si>
  <si>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</si>
  <si>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</si>
  <si>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</si>
  <si>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</si>
  <si>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</si>
  <si>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</si>
  <si>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</si>
  <si>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</si>
  <si>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</si>
  <si>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</si>
  <si>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</si>
  <si>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</si>
  <si>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</si>
  <si>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</si>
  <si>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</si>
  <si>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</si>
  <si>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</si>
  <si>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</si>
  <si>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</si>
  <si>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</si>
  <si>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</si>
  <si>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</si>
  <si>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</si>
  <si>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</si>
  <si>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</si>
  <si>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</si>
  <si>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</si>
  <si>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</si>
  <si>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</si>
  <si>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</si>
  <si>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</si>
  <si>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</si>
  <si>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</si>
  <si>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</si>
  <si>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</si>
  <si>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</si>
  <si>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</si>
  <si>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</si>
  <si>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</si>
  <si>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</si>
  <si>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</si>
  <si>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</si>
  <si>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</si>
  <si>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</si>
  <si>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</si>
  <si>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</si>
  <si>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</si>
  <si>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</si>
  <si>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</si>
  <si>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</si>
  <si>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</si>
  <si>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</si>
  <si>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</si>
  <si>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</si>
  <si>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</si>
  <si>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</si>
  <si>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</si>
  <si>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</si>
  <si>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</si>
  <si>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</si>
  <si>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</si>
  <si>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</si>
  <si>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</si>
  <si>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</si>
  <si>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</si>
  <si>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</si>
  <si>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</si>
  <si>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</si>
  <si>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</si>
  <si>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</si>
  <si>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</si>
  <si>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</si>
  <si>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</si>
  <si>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</si>
  <si>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</si>
  <si>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</si>
  <si>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</si>
  <si>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</si>
  <si>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</si>
  <si>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</si>
  <si>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</si>
  <si>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</si>
  <si>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</si>
  <si>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</si>
  <si>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</si>
  <si>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</si>
  <si>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</si>
  <si>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</si>
  <si>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</si>
  <si>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</si>
  <si>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</si>
  <si>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</si>
  <si>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</si>
  <si>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</si>
  <si>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</si>
  <si>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</si>
  <si>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</si>
  <si>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</si>
  <si>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</si>
  <si>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</si>
  <si>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</si>
  <si>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</si>
  <si>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</si>
  <si>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</si>
  <si>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</si>
  <si>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</si>
  <si>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</si>
  <si>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</si>
  <si>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</si>
  <si>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</si>
  <si>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</si>
  <si>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</si>
  <si>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</si>
  <si>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</si>
  <si>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</si>
  <si>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</si>
  <si>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</si>
  <si>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</si>
  <si>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</si>
  <si>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</si>
  <si>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</si>
  <si>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</si>
  <si>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</si>
  <si>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</si>
  <si>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</si>
  <si>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</si>
  <si>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</si>
  <si>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</si>
  <si>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</si>
  <si>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</si>
  <si>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</si>
  <si>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</si>
  <si>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</si>
  <si>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</si>
  <si>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</si>
  <si>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</si>
  <si>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</si>
  <si>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</si>
  <si>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</si>
  <si>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</si>
  <si>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</si>
  <si>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</si>
  <si>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</si>
  <si>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</si>
  <si>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</si>
  <si>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</si>
  <si>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</si>
  <si>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</si>
  <si>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</si>
  <si>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</si>
  <si>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</si>
  <si>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</si>
  <si>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</si>
  <si>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</si>
  <si>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</si>
  <si>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</si>
  <si>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</si>
  <si>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</si>
  <si>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</si>
  <si>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</si>
  <si>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</si>
  <si>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</si>
  <si>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</si>
  <si>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</si>
  <si>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</si>
  <si>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</si>
  <si>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</si>
  <si>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</si>
  <si>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</si>
  <si>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</si>
  <si>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</si>
  <si>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</si>
  <si>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</si>
  <si>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</si>
  <si>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</si>
  <si>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</si>
  <si>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</si>
  <si>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</si>
  <si>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</si>
  <si>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</si>
  <si>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</si>
  <si>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</si>
  <si>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</si>
  <si>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</si>
  <si>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</si>
  <si>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</si>
  <si>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</si>
  <si>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</si>
  <si>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</si>
  <si>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</si>
  <si>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</si>
  <si>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</si>
  <si>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</si>
  <si>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</si>
  <si>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</si>
  <si>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</si>
  <si>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</si>
  <si>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</si>
  <si>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</si>
  <si>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</si>
  <si>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</si>
  <si>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</si>
  <si>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</si>
  <si>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</si>
  <si>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</si>
  <si>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</si>
  <si>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</si>
  <si>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</si>
  <si>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</si>
  <si>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</si>
  <si>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</si>
  <si>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</si>
  <si>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</si>
  <si>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</si>
  <si>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</si>
  <si>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</si>
  <si>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</si>
  <si>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</si>
  <si>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</si>
  <si>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</si>
  <si>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</si>
  <si>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</si>
  <si>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</si>
  <si>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</si>
  <si>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</si>
  <si>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</si>
  <si>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</si>
  <si>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</si>
  <si>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</si>
  <si>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</si>
  <si>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</si>
  <si>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</si>
  <si>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</si>
  <si>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</si>
  <si>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</si>
  <si>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</si>
  <si>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</si>
  <si>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</si>
  <si>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</si>
  <si>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</si>
  <si>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</si>
  <si>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</si>
  <si>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</si>
  <si>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</si>
  <si>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</si>
  <si>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</si>
  <si>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</si>
  <si>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</si>
  <si>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</si>
  <si>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</si>
  <si>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</si>
  <si>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</si>
  <si>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</si>
  <si>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</si>
  <si>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</si>
  <si>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</si>
  <si>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</si>
  <si>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</si>
  <si>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</si>
  <si>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</si>
  <si>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</si>
  <si>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</si>
  <si>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</si>
  <si>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</si>
  <si>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</si>
  <si>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</si>
  <si>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</si>
  <si>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</si>
  <si>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</si>
  <si>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</si>
  <si>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</si>
  <si>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</si>
  <si>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</si>
  <si>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</si>
  <si>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</si>
  <si>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</si>
  <si>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</si>
  <si>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</si>
  <si>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</si>
  <si>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</si>
  <si>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</si>
  <si>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</si>
  <si>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</si>
  <si>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</si>
  <si>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</si>
  <si>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</si>
  <si>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</si>
  <si>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</si>
  <si>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</si>
  <si>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</si>
  <si>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</si>
  <si>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</si>
  <si>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</si>
  <si>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</si>
  <si>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</si>
  <si>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</si>
  <si>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</si>
  <si>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</si>
  <si>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</si>
  <si>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</si>
  <si>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</si>
  <si>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</si>
  <si>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</si>
  <si>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</si>
  <si>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</si>
  <si>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</si>
  <si>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</si>
  <si>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</si>
  <si>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</si>
  <si>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</si>
  <si>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</si>
  <si>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</si>
  <si>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</si>
  <si>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</si>
  <si>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</si>
  <si>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</si>
  <si>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</si>
  <si>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</si>
  <si>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</si>
  <si>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</si>
  <si>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</si>
  <si>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</si>
  <si>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</si>
  <si>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</si>
  <si>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</si>
  <si>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</si>
  <si>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</si>
  <si>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</si>
  <si>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</si>
  <si>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</si>
  <si>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</si>
  <si>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</si>
  <si>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</si>
  <si>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</si>
  <si>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</si>
  <si>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</si>
  <si>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</si>
  <si>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</si>
  <si>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</si>
  <si>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</si>
  <si>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</si>
  <si>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</si>
  <si>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</si>
  <si>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</si>
  <si>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</si>
  <si>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</si>
  <si>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</si>
  <si>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</si>
  <si>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</si>
  <si>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</si>
  <si>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</si>
  <si>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</si>
  <si>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</si>
  <si>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</si>
  <si>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</si>
  <si>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</si>
  <si>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</si>
  <si>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</si>
  <si>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</si>
  <si>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</si>
  <si>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</si>
  <si>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</si>
  <si>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</si>
  <si>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</si>
  <si>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</si>
  <si>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</si>
  <si>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</si>
  <si>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</si>
  <si>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</si>
  <si>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</si>
  <si>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</si>
  <si>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</si>
  <si>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</si>
  <si>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</si>
  <si>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</si>
  <si>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</si>
  <si>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</si>
  <si>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</si>
  <si>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</si>
  <si>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</si>
  <si>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</si>
  <si>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</si>
  <si>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</si>
  <si>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</si>
  <si>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</si>
  <si>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</si>
  <si>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</si>
  <si>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</si>
  <si>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</si>
  <si>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</si>
  <si>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</si>
  <si>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</si>
  <si>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</si>
  <si>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</si>
  <si>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</si>
  <si>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</si>
  <si>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</si>
  <si>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</si>
  <si>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</si>
  <si>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</si>
  <si>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</si>
  <si>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</si>
  <si>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</si>
  <si>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</si>
  <si>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</si>
  <si>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</si>
  <si>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</si>
  <si>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</si>
  <si>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</si>
  <si>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</si>
  <si>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</si>
  <si>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</si>
  <si>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</si>
  <si>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</si>
  <si>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</si>
  <si>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</si>
  <si>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</si>
  <si>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</si>
  <si>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</si>
  <si>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</si>
  <si>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</si>
  <si>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</si>
  <si>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</si>
  <si>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</si>
  <si>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</si>
  <si>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</si>
  <si>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</si>
  <si>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</si>
  <si>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</si>
  <si>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</si>
  <si>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</si>
  <si>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</si>
  <si>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</si>
  <si>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</si>
  <si>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</si>
  <si>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</si>
  <si>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</si>
  <si>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</si>
  <si>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</si>
  <si>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</si>
  <si>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</si>
  <si>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</si>
  <si>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</si>
  <si>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</si>
  <si>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</si>
  <si>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</si>
  <si>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</si>
  <si>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</si>
  <si>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</si>
  <si>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</si>
  <si>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</si>
  <si>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</si>
  <si>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</si>
  <si>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</si>
  <si>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</si>
  <si>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</si>
  <si>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</si>
  <si>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</si>
  <si>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</si>
  <si>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</si>
  <si>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</si>
  <si>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</si>
  <si>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</si>
  <si>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</si>
  <si>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</si>
  <si>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</si>
  <si>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</si>
  <si>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</si>
  <si>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</si>
  <si>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</si>
  <si>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</si>
  <si>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</si>
  <si>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</si>
  <si>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</si>
  <si>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</si>
  <si>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</si>
  <si>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</si>
  <si>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</si>
  <si>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</si>
  <si>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</si>
  <si>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</si>
  <si>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</si>
  <si>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</si>
  <si>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</si>
  <si>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</si>
  <si>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</si>
  <si>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</si>
  <si>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</si>
  <si>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</si>
  <si>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</si>
  <si>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</si>
  <si>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</si>
  <si>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</si>
  <si>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</si>
  <si>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</si>
  <si>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</si>
  <si>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</si>
  <si>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</si>
  <si>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</si>
  <si>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</si>
  <si>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</si>
  <si>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</si>
  <si>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</si>
  <si>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</si>
  <si>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</si>
  <si>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</si>
  <si>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</si>
  <si>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</si>
  <si>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</si>
  <si>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</si>
  <si>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</si>
  <si>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</si>
  <si>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</si>
  <si>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</si>
  <si>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</si>
  <si>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</si>
  <si>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</si>
  <si>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</si>
  <si>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</si>
  <si>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</si>
  <si>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</si>
  <si>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</si>
  <si>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</si>
  <si>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</si>
  <si>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</si>
  <si>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</si>
  <si>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</si>
  <si>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</si>
  <si>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</si>
  <si>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</si>
  <si>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</si>
  <si>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</si>
  <si>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</si>
  <si>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</si>
  <si>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</si>
  <si>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</si>
  <si>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</si>
  <si>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</si>
  <si>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</si>
  <si>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</si>
  <si>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</si>
  <si>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</si>
  <si>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</si>
  <si>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</si>
  <si>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</si>
  <si>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</si>
  <si>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</si>
  <si>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</si>
  <si>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</si>
  <si>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</si>
  <si>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</si>
  <si>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</si>
  <si>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</si>
  <si>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</si>
  <si>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</si>
  <si>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</si>
  <si>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</si>
  <si>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</si>
  <si>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</si>
  <si>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</si>
  <si>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</si>
  <si>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</si>
  <si>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</si>
  <si>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</si>
  <si>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</si>
  <si>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</si>
  <si>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</si>
  <si>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</si>
  <si>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</si>
  <si>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</si>
  <si>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</si>
  <si>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</si>
  <si>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</si>
  <si>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</si>
  <si>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</si>
  <si>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</si>
  <si>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</si>
  <si>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</si>
  <si>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</si>
  <si>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</si>
  <si>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</si>
  <si>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</si>
  <si>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</si>
  <si>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</si>
  <si>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</si>
  <si>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</si>
  <si>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</si>
  <si>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</si>
  <si>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</si>
  <si>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</si>
  <si>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</si>
  <si>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</si>
  <si>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</si>
  <si>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</si>
  <si>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</si>
  <si>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</si>
  <si>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</si>
  <si>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</si>
  <si>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</si>
  <si>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</si>
  <si>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</si>
  <si>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</si>
  <si>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</si>
  <si>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</si>
  <si>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</si>
  <si>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</si>
  <si>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</si>
  <si>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</si>
  <si>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</si>
  <si>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</si>
  <si>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</si>
  <si>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</si>
  <si>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</si>
  <si>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</si>
  <si>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</si>
  <si>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</si>
  <si>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</si>
  <si>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</si>
  <si>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</si>
  <si>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</si>
  <si>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</si>
  <si>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</si>
  <si>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</si>
  <si>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</si>
  <si>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</si>
  <si>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</si>
  <si>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</si>
  <si>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</si>
  <si>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</si>
  <si>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</si>
  <si>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</si>
  <si>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</si>
  <si>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</si>
  <si>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</si>
  <si>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</si>
  <si>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</si>
  <si>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</si>
  <si>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</si>
  <si>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</si>
  <si>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</si>
  <si>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</si>
  <si>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</si>
  <si>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</si>
  <si>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</si>
  <si>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</si>
  <si>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</si>
  <si>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</si>
  <si>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</si>
  <si>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</si>
  <si>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</si>
  <si>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</si>
  <si>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</si>
  <si>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</si>
  <si>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</si>
  <si>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</si>
  <si>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</si>
  <si>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</si>
  <si>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</si>
  <si>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</si>
  <si>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</si>
  <si>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</si>
  <si>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</si>
  <si>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</si>
  <si>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</si>
  <si>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</si>
  <si>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</si>
  <si>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</si>
  <si>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</si>
  <si>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</si>
  <si>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</si>
  <si>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</si>
  <si>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</si>
  <si>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</si>
  <si>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</si>
  <si>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</si>
  <si>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</si>
  <si>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</si>
  <si>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</si>
  <si>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</si>
  <si>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</si>
  <si>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</si>
  <si>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</si>
  <si>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</si>
  <si>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</si>
  <si>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</si>
  <si>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</si>
  <si>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</si>
  <si>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</si>
  <si>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</si>
  <si>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</si>
  <si>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</si>
  <si>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</si>
  <si>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</si>
  <si>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</si>
  <si>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</si>
  <si>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</si>
  <si>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</si>
  <si>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</si>
  <si>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</si>
  <si>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</si>
  <si>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</si>
  <si>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</si>
  <si>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</si>
  <si>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</si>
  <si>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</si>
  <si>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</si>
  <si>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</si>
  <si>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</si>
  <si>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</si>
  <si>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</si>
  <si>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</si>
  <si>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</si>
  <si>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</si>
  <si>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</si>
  <si>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</si>
  <si>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</si>
  <si>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</si>
  <si>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</si>
  <si>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</si>
  <si>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</si>
  <si>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</si>
  <si>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</si>
  <si>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</si>
  <si>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</si>
  <si>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</si>
  <si>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</si>
  <si>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</si>
  <si>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</si>
  <si>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</si>
  <si>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</si>
  <si>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</si>
  <si>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</si>
  <si>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</si>
  <si>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</si>
  <si>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</si>
  <si>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</si>
  <si>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</si>
  <si>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</si>
  <si>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</si>
  <si>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</si>
  <si>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</si>
  <si>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</si>
  <si>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</si>
  <si>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</si>
  <si>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</si>
  <si>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</si>
  <si>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</si>
  <si>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</si>
  <si>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</si>
  <si>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</si>
  <si>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</si>
  <si>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</si>
  <si>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</si>
  <si>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</si>
  <si>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</si>
  <si>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</si>
  <si>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</si>
  <si>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</si>
  <si>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</si>
  <si>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</si>
  <si>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</si>
  <si>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</si>
  <si>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</si>
  <si>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</si>
  <si>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</si>
  <si>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</si>
  <si>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</si>
  <si>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</si>
  <si>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</si>
  <si>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</si>
  <si>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</si>
  <si>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</si>
  <si>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</si>
  <si>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</si>
  <si>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</si>
  <si>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</si>
  <si>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</si>
  <si>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</si>
  <si>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</si>
  <si>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</si>
  <si>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</si>
  <si>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</si>
  <si>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</si>
  <si>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</si>
  <si>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</si>
  <si>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</si>
  <si>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</si>
  <si>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</si>
  <si>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</si>
  <si>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</si>
  <si>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</si>
  <si>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</si>
  <si>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</si>
  <si>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</si>
  <si>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</si>
  <si>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</si>
  <si>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</si>
  <si>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</si>
  <si>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</si>
  <si>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</si>
  <si>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</si>
  <si>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</si>
  <si>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</si>
  <si>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</si>
  <si>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</si>
  <si>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</si>
  <si>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</si>
  <si>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</si>
  <si>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</si>
  <si>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</si>
  <si>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</si>
  <si>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</si>
  <si>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</si>
  <si>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</si>
  <si>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</si>
  <si>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</si>
  <si>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</si>
  <si>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</si>
  <si>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</si>
  <si>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</si>
  <si>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</si>
  <si>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</si>
  <si>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</si>
  <si>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</si>
  <si>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</si>
  <si>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</si>
  <si>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</si>
  <si>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</si>
  <si>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</si>
  <si>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</si>
  <si>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</si>
  <si>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</si>
  <si>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</si>
  <si>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</si>
  <si>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</si>
  <si>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</si>
  <si>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</si>
  <si>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</si>
  <si>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</si>
  <si>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</si>
  <si>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</si>
  <si>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</si>
  <si>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</si>
  <si>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</si>
  <si>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</si>
  <si>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</si>
  <si>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</si>
  <si>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</si>
  <si>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</si>
  <si>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</si>
  <si>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</si>
  <si>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</si>
  <si>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</si>
  <si>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</si>
  <si>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</si>
  <si>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</si>
  <si>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</si>
  <si>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</si>
  <si>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</si>
  <si>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</si>
  <si>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</si>
  <si>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</si>
  <si>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</si>
  <si>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</si>
  <si>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</si>
  <si>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</si>
  <si>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</si>
  <si>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</si>
  <si>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</si>
  <si>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</si>
  <si>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</si>
  <si>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</si>
  <si>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</si>
  <si>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</si>
  <si>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</si>
  <si>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</si>
  <si>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</si>
  <si>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</si>
  <si>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</si>
  <si>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</si>
  <si>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</si>
  <si>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</si>
  <si>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</si>
  <si>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</si>
  <si>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</si>
  <si>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</si>
  <si>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</si>
  <si>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</si>
  <si>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</si>
  <si>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</si>
  <si>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</si>
  <si>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</si>
  <si>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</si>
  <si>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</si>
  <si>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</si>
  <si>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</si>
  <si>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</si>
  <si>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</si>
  <si>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</si>
  <si>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</si>
  <si>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</si>
  <si>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</si>
  <si>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</si>
  <si>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</si>
  <si>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</si>
  <si>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</si>
  <si>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</si>
  <si>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</si>
  <si>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</si>
  <si>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</si>
  <si>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</si>
  <si>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</si>
  <si>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</si>
  <si>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</si>
  <si>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</si>
  <si>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</si>
  <si>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</si>
  <si>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</si>
  <si>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</si>
  <si>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</si>
  <si>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</si>
  <si>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</si>
  <si>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</si>
  <si>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</si>
  <si>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</si>
  <si>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</si>
  <si>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</si>
  <si>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</si>
  <si>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</si>
  <si>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</si>
  <si>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</si>
  <si>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</si>
  <si>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</si>
  <si>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</si>
  <si>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</si>
  <si>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</si>
  <si>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</si>
  <si>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</si>
  <si>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</si>
  <si>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</si>
  <si>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</si>
  <si>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</si>
  <si>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</si>
  <si>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</si>
  <si>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</si>
  <si>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</si>
  <si>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</si>
  <si>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</si>
  <si>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</si>
  <si>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</si>
  <si>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</si>
  <si>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</si>
  <si>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</si>
  <si>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</si>
  <si>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</si>
  <si>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</si>
  <si>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</si>
  <si>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</si>
  <si>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</si>
  <si>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</si>
  <si>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</si>
  <si>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</si>
  <si>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</si>
  <si>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</si>
  <si>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</si>
  <si>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</si>
  <si>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</si>
  <si>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</si>
  <si>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</si>
  <si>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</si>
  <si>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</si>
  <si>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</si>
  <si>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</si>
  <si>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</si>
  <si>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</si>
  <si>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</si>
  <si>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</si>
  <si>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</si>
  <si>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</si>
  <si>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</si>
  <si>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</si>
  <si>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</si>
  <si>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</si>
  <si>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</si>
  <si>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</si>
  <si>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</si>
  <si>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</si>
  <si>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</si>
  <si>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</si>
  <si>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</si>
  <si>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</si>
  <si>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</si>
  <si>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</si>
  <si>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</si>
  <si>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</si>
  <si>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</si>
  <si>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</si>
  <si>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</si>
  <si>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</si>
  <si>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</si>
  <si>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</si>
  <si>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</si>
  <si>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</si>
  <si>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</si>
  <si>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</si>
  <si>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</si>
  <si>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</si>
  <si>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</si>
  <si>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</si>
  <si>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</si>
  <si>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</si>
  <si>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</si>
  <si>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</si>
  <si>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</si>
  <si>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</si>
  <si>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</si>
  <si>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</si>
  <si>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</si>
  <si>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</si>
  <si>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</si>
  <si>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</si>
  <si>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</si>
  <si>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</si>
  <si>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</si>
  <si>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</si>
  <si>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</si>
  <si>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</si>
  <si>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</si>
  <si>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</si>
  <si>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</si>
  <si>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</si>
  <si>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</si>
  <si>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</si>
  <si>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</si>
  <si>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</si>
  <si>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</si>
  <si>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</si>
  <si>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</si>
  <si>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</si>
  <si>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</si>
  <si>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</si>
  <si>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</si>
  <si>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</si>
  <si>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</si>
  <si>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</si>
  <si>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</si>
  <si>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</si>
  <si>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</si>
  <si>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</si>
  <si>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</si>
  <si>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</si>
  <si>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</si>
  <si>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</si>
  <si>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</si>
  <si>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</si>
  <si>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</si>
  <si>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</si>
  <si>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</si>
  <si>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</si>
  <si>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</si>
  <si>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</si>
  <si>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</si>
  <si>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</si>
  <si>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</si>
  <si>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</si>
  <si>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</si>
  <si>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</si>
  <si>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</si>
  <si>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</si>
  <si>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</si>
  <si>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</si>
  <si>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</si>
  <si>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</si>
  <si>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</si>
  <si>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</si>
  <si>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</si>
  <si>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</si>
  <si>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</si>
  <si>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</si>
  <si>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</si>
  <si>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</si>
  <si>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</si>
  <si>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</si>
  <si>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</si>
  <si>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</si>
  <si>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</si>
  <si>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</si>
  <si>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</si>
  <si>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</si>
  <si>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</si>
  <si>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</si>
  <si>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</si>
  <si>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</si>
  <si>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</si>
  <si>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</si>
  <si>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</si>
  <si>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</si>
  <si>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</si>
  <si>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</si>
  <si>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</si>
  <si>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</si>
  <si>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</si>
  <si>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</si>
  <si>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</si>
  <si>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</si>
  <si>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</si>
  <si>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</si>
  <si>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</si>
  <si>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</si>
  <si>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</si>
  <si>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</si>
  <si>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</si>
  <si>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</si>
  <si>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</si>
  <si>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</si>
  <si>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</si>
  <si>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</si>
  <si>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</si>
  <si>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</si>
  <si>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</si>
  <si>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</si>
  <si>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</si>
  <si>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</si>
  <si>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</si>
  <si>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</si>
  <si>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</si>
  <si>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</si>
  <si>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</si>
  <si>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</si>
  <si>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</si>
  <si>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</si>
  <si>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</si>
  <si>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</si>
  <si>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</si>
  <si>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</si>
  <si>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</si>
  <si>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</si>
  <si>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</si>
  <si>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</si>
  <si>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</si>
  <si>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</si>
  <si>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</si>
  <si>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</si>
  <si>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</si>
  <si>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</si>
  <si>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</si>
  <si>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</si>
  <si>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</si>
  <si>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</si>
  <si>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</si>
  <si>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</si>
  <si>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</si>
  <si>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</si>
  <si>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</si>
  <si>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</si>
  <si>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</si>
  <si>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</si>
  <si>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</si>
  <si>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</si>
  <si>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</si>
  <si>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</si>
  <si>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</si>
  <si>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</si>
  <si>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</si>
  <si>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</si>
  <si>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</si>
  <si>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</si>
  <si>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</si>
  <si>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</si>
  <si>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</si>
  <si>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</si>
  <si>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</si>
  <si>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</si>
  <si>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</si>
  <si>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</si>
  <si>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</si>
  <si>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</si>
  <si>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</si>
  <si>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</si>
  <si>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</si>
  <si>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</si>
  <si>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</si>
  <si>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</si>
  <si>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</si>
  <si>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</si>
  <si>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</si>
  <si>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</si>
  <si>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</si>
  <si>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</si>
  <si>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</si>
  <si>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</si>
  <si>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</si>
  <si>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</si>
  <si>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</si>
  <si>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</si>
  <si>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</si>
  <si>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</si>
  <si>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</si>
  <si>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</si>
  <si>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</si>
  <si>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</si>
  <si>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</si>
  <si>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</si>
  <si>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</si>
  <si>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</si>
  <si>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</si>
  <si>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</si>
  <si>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</si>
  <si>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</si>
  <si>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</si>
  <si>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</si>
  <si>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</si>
  <si>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</si>
  <si>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</si>
  <si>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</si>
  <si>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</si>
  <si>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</si>
  <si>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</si>
  <si>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</si>
  <si>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</si>
  <si>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</si>
  <si>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</si>
  <si>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</si>
  <si>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</si>
  <si>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</si>
  <si>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</si>
  <si>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</si>
  <si>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</si>
  <si>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</si>
  <si>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</si>
  <si>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</si>
  <si>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</si>
  <si>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</si>
  <si>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</si>
  <si>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</si>
  <si>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</si>
  <si>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</si>
  <si>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</si>
  <si>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</si>
  <si>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</si>
  <si>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</si>
  <si>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</si>
  <si>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</si>
  <si>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</si>
  <si>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</si>
  <si>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</si>
  <si>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</si>
  <si>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</si>
  <si>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</si>
  <si>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</si>
  <si>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</si>
  <si>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</si>
  <si>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</si>
  <si>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</si>
  <si>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</si>
  <si>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</si>
  <si>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</si>
  <si>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</si>
  <si>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</si>
  <si>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</si>
  <si>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</si>
  <si>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</si>
  <si>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</si>
  <si>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</si>
  <si>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</si>
  <si>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</si>
  <si>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</si>
  <si>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</si>
  <si>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</si>
  <si>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</si>
  <si>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</si>
  <si>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</si>
  <si>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</si>
  <si>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</si>
  <si>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</si>
  <si>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</si>
  <si>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</si>
  <si>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</si>
  <si>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</si>
  <si>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</si>
  <si>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</si>
  <si>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</si>
  <si>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</si>
  <si>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</si>
  <si>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</si>
  <si>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</si>
  <si>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</si>
  <si>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</si>
  <si>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</si>
  <si>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</si>
  <si>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</si>
  <si>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</si>
  <si>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</si>
  <si>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</si>
  <si>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</si>
  <si>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</si>
  <si>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</si>
  <si>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</si>
  <si>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</si>
  <si>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</si>
  <si>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</si>
  <si>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</si>
  <si>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</si>
  <si>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</si>
  <si>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</si>
  <si>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</si>
  <si>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</si>
  <si>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</si>
  <si>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</si>
  <si>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</si>
  <si>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</si>
  <si>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</si>
  <si>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</si>
  <si>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</si>
  <si>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</si>
  <si>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</si>
  <si>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</si>
  <si>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</si>
  <si>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</si>
  <si>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</si>
  <si>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</si>
  <si>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</si>
  <si>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</si>
  <si>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</si>
  <si>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</si>
  <si>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</si>
  <si>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</si>
  <si>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</si>
  <si>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</si>
  <si>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</si>
  <si>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</si>
  <si>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</si>
  <si>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</si>
  <si>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</si>
  <si>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</si>
  <si>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</si>
  <si>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</si>
  <si>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</si>
  <si>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</si>
  <si>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</si>
  <si>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</si>
  <si>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</si>
  <si>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</si>
  <si>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</si>
  <si>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</si>
  <si>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</si>
  <si>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</si>
  <si>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</si>
  <si>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</si>
  <si>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</si>
  <si>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</si>
  <si>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</si>
  <si>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</si>
  <si>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</si>
  <si>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</si>
  <si>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</si>
  <si>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</si>
  <si>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</si>
  <si>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</si>
  <si>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</si>
  <si>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</si>
  <si>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</si>
  <si>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</si>
  <si>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</si>
  <si>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</si>
  <si>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</si>
  <si>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</si>
  <si>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</si>
  <si>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</si>
  <si>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</si>
  <si>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</si>
  <si>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</si>
  <si>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</si>
  <si>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</si>
  <si>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</si>
  <si>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</si>
  <si>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</si>
  <si>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</si>
  <si>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</si>
  <si>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</si>
  <si>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</si>
  <si>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</si>
  <si>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</si>
  <si>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</si>
  <si>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</si>
  <si>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</si>
  <si>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</si>
  <si>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</si>
  <si>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</si>
  <si>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</si>
  <si>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</si>
  <si>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</si>
  <si>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</si>
  <si>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</si>
  <si>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</si>
  <si>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</si>
  <si>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</si>
  <si>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</si>
  <si>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</si>
  <si>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</si>
  <si>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</si>
  <si>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</si>
  <si>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</si>
  <si>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</si>
  <si>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</si>
  <si>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</si>
  <si>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</si>
  <si>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</si>
  <si>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</si>
  <si>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</si>
  <si>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</si>
  <si>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</si>
  <si>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</si>
  <si>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</si>
  <si>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</si>
  <si>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</si>
  <si>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</si>
  <si>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</si>
  <si>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</si>
  <si>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</si>
  <si>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</si>
  <si>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</si>
  <si>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</si>
  <si>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</si>
  <si>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</si>
  <si>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</si>
  <si>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</si>
  <si>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</si>
  <si>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</si>
  <si>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</si>
  <si>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</si>
  <si>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</si>
  <si>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</si>
  <si>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</si>
  <si>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</si>
  <si>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</si>
  <si>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</si>
  <si>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</si>
  <si>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</si>
  <si>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</si>
  <si>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</si>
  <si>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</si>
  <si>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</si>
  <si>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</si>
  <si>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</si>
  <si>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</si>
  <si>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</si>
  <si>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</si>
  <si>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</si>
  <si>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</si>
  <si>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</si>
  <si>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</si>
  <si>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</si>
  <si>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</si>
  <si>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</si>
  <si>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</si>
  <si>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</si>
  <si>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</si>
  <si>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</si>
  <si>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</si>
  <si>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</si>
  <si>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</si>
  <si>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</si>
  <si>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</si>
  <si>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</si>
  <si>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</si>
  <si>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</si>
  <si>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</si>
  <si>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</si>
  <si>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</si>
  <si>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</si>
  <si>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</si>
  <si>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</si>
  <si>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</si>
  <si>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</si>
  <si>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</si>
  <si>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</si>
  <si>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</si>
  <si>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</si>
  <si>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</si>
  <si>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</si>
  <si>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</si>
  <si>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</si>
  <si>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</si>
  <si>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</si>
  <si>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</si>
  <si>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</si>
  <si>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</si>
  <si>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</si>
  <si>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</si>
  <si>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</si>
  <si>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</si>
  <si>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</si>
  <si>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</si>
  <si>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</si>
  <si>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</si>
  <si>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</si>
  <si>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</si>
  <si>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</si>
  <si>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</si>
  <si>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</si>
  <si>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</si>
  <si>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</si>
  <si>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</si>
  <si>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</si>
  <si>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</si>
  <si>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</si>
  <si>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</si>
  <si>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</si>
  <si>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</si>
  <si>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</si>
  <si>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</si>
  <si>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</si>
  <si>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</si>
  <si>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</si>
  <si>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</si>
  <si>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</si>
  <si>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</si>
  <si>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</si>
  <si>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</si>
  <si>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</si>
  <si>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</si>
  <si>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</si>
  <si>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</si>
  <si>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</si>
  <si>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</si>
  <si>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</si>
  <si>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</si>
  <si>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</si>
  <si>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</si>
  <si>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</si>
  <si>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</si>
  <si>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</si>
  <si>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</si>
  <si>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</si>
  <si>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</si>
  <si>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</si>
  <si>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</si>
  <si>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</si>
  <si>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</si>
  <si>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</si>
  <si>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</si>
  <si>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</si>
  <si>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</si>
  <si>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</si>
  <si>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</si>
  <si>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</si>
  <si>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</si>
  <si>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</si>
  <si>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</si>
  <si>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</si>
  <si>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</si>
  <si>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</si>
  <si>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</si>
  <si>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</si>
  <si>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</si>
  <si>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</si>
  <si>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</si>
  <si>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</si>
  <si>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</si>
  <si>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</si>
  <si>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</si>
  <si>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</si>
  <si>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</si>
  <si>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</si>
  <si>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</si>
  <si>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</si>
  <si>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</si>
  <si>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</si>
  <si>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</si>
  <si>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</si>
  <si>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</si>
  <si>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</si>
  <si>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</si>
  <si>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</si>
  <si>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</si>
  <si>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</si>
  <si>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</si>
  <si>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</si>
  <si>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</si>
  <si>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</si>
  <si>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</si>
  <si>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</si>
  <si>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</si>
  <si>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</si>
  <si>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</si>
  <si>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</si>
  <si>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</si>
  <si>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</si>
  <si>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</si>
  <si>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</si>
  <si>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</si>
  <si>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</si>
  <si>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</si>
  <si>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</si>
  <si>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</si>
  <si>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</si>
  <si>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</si>
  <si>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</si>
  <si>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</si>
  <si>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</si>
  <si>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</si>
  <si>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</si>
  <si>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</si>
  <si>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</si>
  <si>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</si>
  <si>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</si>
  <si>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</si>
  <si>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</si>
  <si>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</si>
  <si>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</si>
  <si>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</si>
  <si>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</si>
  <si>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</si>
  <si>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</si>
  <si>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</si>
  <si>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</si>
  <si>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</si>
  <si>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</si>
  <si>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</si>
  <si>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</si>
  <si>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</si>
  <si>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</si>
  <si>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</si>
  <si>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</si>
  <si>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</si>
  <si>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</si>
  <si>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</si>
  <si>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</si>
  <si>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</si>
  <si>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</si>
  <si>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</si>
  <si>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</si>
  <si>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</si>
  <si>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</si>
  <si>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</si>
  <si>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</si>
  <si>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</si>
  <si>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</si>
  <si>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</si>
  <si>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</si>
  <si>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</si>
  <si>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</si>
  <si>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</si>
  <si>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</si>
  <si>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</si>
  <si>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</si>
  <si>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</si>
  <si>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</si>
  <si>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</si>
  <si>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</si>
  <si>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</si>
  <si>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</si>
  <si>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</si>
  <si>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</si>
  <si>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</si>
  <si>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</si>
  <si>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</si>
  <si>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</si>
  <si>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</si>
  <si>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</si>
  <si>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</si>
  <si>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</si>
  <si>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</si>
  <si>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</si>
  <si>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</si>
  <si>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</si>
  <si>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</si>
  <si>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</si>
  <si>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</si>
  <si>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</si>
  <si>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</si>
  <si>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</si>
  <si>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</si>
  <si>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</si>
  <si>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</si>
  <si>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</si>
  <si>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</si>
  <si>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</si>
  <si>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</si>
  <si>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</si>
  <si>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</si>
  <si>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</si>
  <si>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</si>
  <si>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</si>
  <si>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</si>
  <si>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</si>
  <si>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</si>
  <si>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</si>
  <si>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</si>
  <si>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</si>
  <si>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</si>
  <si>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</si>
  <si>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</si>
  <si>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</si>
  <si>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</si>
  <si>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</si>
  <si>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</si>
  <si>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</si>
  <si>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</si>
  <si>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</si>
  <si>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</si>
  <si>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</si>
  <si>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</si>
  <si>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</si>
  <si>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</si>
  <si>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</si>
  <si>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</si>
  <si>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</si>
  <si>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</si>
  <si>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</si>
  <si>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</si>
  <si>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</si>
  <si>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</si>
  <si>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</si>
  <si>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</si>
  <si>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</si>
  <si>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</si>
  <si>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</si>
  <si>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</si>
  <si>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</si>
  <si>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</si>
  <si>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</si>
  <si>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</si>
  <si>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</si>
  <si>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</si>
  <si>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</si>
  <si>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</si>
  <si>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</si>
  <si>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</si>
  <si>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</si>
  <si>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</si>
  <si>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</si>
  <si>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</si>
  <si>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</si>
  <si>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</si>
  <si>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</si>
  <si>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</si>
  <si>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</si>
  <si>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</si>
  <si>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</si>
  <si>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</si>
  <si>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</si>
  <si>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</si>
  <si>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</si>
  <si>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</si>
  <si>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</si>
  <si>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</si>
  <si>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</si>
  <si>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</si>
  <si>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</si>
  <si>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</si>
  <si>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</si>
  <si>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</si>
  <si>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</si>
  <si>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</si>
  <si>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</si>
  <si>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</si>
  <si>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</si>
  <si>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</si>
  <si>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</si>
  <si>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</si>
  <si>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</si>
  <si>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</si>
  <si>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</si>
  <si>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</si>
  <si>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</si>
  <si>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</si>
  <si>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</si>
  <si>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</si>
  <si>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</si>
  <si>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</si>
  <si>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</si>
  <si>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</si>
  <si>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</si>
  <si>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</si>
  <si>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</si>
  <si>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</si>
  <si>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</si>
  <si>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</si>
  <si>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</si>
  <si>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</si>
  <si>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</si>
  <si>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</si>
  <si>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</si>
  <si>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</si>
  <si>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</si>
  <si>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</si>
  <si>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</si>
  <si>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</si>
  <si>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</si>
  <si>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</si>
  <si>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</si>
  <si>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</si>
  <si>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</si>
  <si>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</si>
  <si>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</si>
  <si>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</si>
  <si>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</si>
  <si>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</si>
  <si>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</si>
  <si>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</si>
  <si>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</si>
  <si>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</si>
  <si>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</si>
  <si>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</si>
  <si>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</si>
  <si>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</si>
  <si>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</si>
  <si>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</si>
  <si>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</si>
  <si>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</si>
  <si>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</si>
  <si>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</si>
  <si>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</si>
  <si>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</si>
  <si>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</si>
  <si>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</si>
  <si>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</si>
  <si>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</si>
  <si>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</si>
  <si>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</si>
  <si>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</si>
  <si>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</si>
  <si>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</si>
  <si>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</si>
  <si>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</si>
  <si>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</si>
  <si>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</si>
  <si>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</si>
  <si>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</si>
  <si>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</si>
  <si>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</si>
  <si>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</si>
  <si>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</si>
  <si>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</si>
  <si>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</si>
  <si>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</si>
  <si>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</si>
  <si>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</si>
  <si>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</si>
  <si>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</si>
  <si>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</si>
  <si>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</si>
  <si>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</si>
  <si>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</si>
  <si>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</si>
  <si>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</si>
  <si>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</si>
  <si>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</si>
  <si>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</si>
  <si>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</si>
  <si>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</si>
  <si>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</si>
  <si>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</si>
  <si>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</si>
  <si>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</si>
  <si>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</si>
  <si>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</si>
  <si>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</si>
  <si>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</si>
  <si>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</si>
  <si>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</si>
  <si>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</si>
  <si>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</si>
  <si>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</si>
  <si>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</si>
  <si>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</si>
  <si>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</si>
  <si>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</si>
  <si>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</si>
  <si>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</si>
  <si>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</si>
  <si>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</si>
  <si>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</si>
  <si>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</si>
  <si>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</si>
  <si>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</si>
  <si>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</si>
  <si>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</si>
  <si>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</si>
  <si>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</si>
  <si>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</si>
  <si>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</si>
  <si>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</si>
  <si>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</si>
  <si>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</si>
  <si>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</si>
  <si>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</si>
  <si>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</si>
  <si>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</si>
  <si>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</si>
  <si>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</si>
  <si>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</si>
  <si>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</si>
  <si>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</si>
  <si>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</si>
  <si>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</si>
  <si>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</si>
  <si>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</si>
  <si>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</si>
  <si>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</si>
  <si>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</si>
  <si>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</si>
  <si>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</si>
  <si>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</si>
  <si>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</si>
  <si>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</si>
  <si>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</si>
  <si>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</si>
  <si>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</si>
  <si>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</si>
  <si>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</si>
  <si>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</si>
  <si>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</si>
  <si>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</si>
  <si>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</si>
  <si>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</si>
  <si>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</si>
  <si>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</si>
  <si>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</si>
  <si>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</si>
  <si>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</si>
  <si>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</si>
  <si>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</si>
  <si>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</si>
  <si>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</si>
  <si>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</si>
  <si>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</si>
  <si>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</si>
  <si>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</si>
  <si>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</si>
  <si>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</si>
  <si>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</si>
  <si>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</si>
  <si>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</si>
  <si>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</si>
  <si>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</si>
  <si>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</si>
  <si>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</si>
  <si>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</si>
  <si>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</si>
  <si>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</si>
  <si>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</si>
  <si>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</si>
  <si>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</si>
  <si>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</si>
  <si>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</si>
  <si>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</si>
  <si>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</si>
  <si>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</si>
  <si>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</si>
  <si>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</si>
  <si>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</si>
  <si>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</si>
  <si>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</si>
  <si>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</si>
  <si>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</si>
  <si>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</si>
  <si>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</si>
  <si>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</si>
  <si>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</si>
  <si>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</si>
  <si>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</si>
  <si>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</si>
  <si>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</si>
  <si>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</si>
  <si>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</si>
  <si>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</si>
  <si>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</si>
  <si>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</si>
  <si>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</si>
  <si>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</si>
  <si>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</si>
  <si>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</si>
  <si>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</si>
  <si>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</si>
  <si>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</si>
  <si>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</si>
  <si>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</si>
  <si>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</si>
  <si>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</si>
  <si>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</si>
  <si>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</si>
  <si>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</si>
  <si>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</si>
  <si>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</si>
  <si>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</si>
  <si>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</si>
  <si>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</si>
  <si>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</si>
  <si>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</si>
  <si>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</si>
  <si>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</si>
  <si>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</si>
  <si>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</si>
  <si>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</si>
  <si>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</si>
  <si>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</si>
  <si>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</si>
  <si>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</si>
  <si>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</si>
  <si>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</si>
  <si>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</si>
  <si>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</si>
  <si>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</si>
  <si>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</si>
  <si>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</si>
  <si>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</si>
  <si>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</si>
  <si>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</si>
  <si>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</si>
  <si>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</si>
  <si>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</si>
  <si>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</si>
  <si>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</si>
  <si>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</si>
  <si>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</si>
  <si>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</si>
  <si>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</si>
  <si>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</si>
  <si>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</si>
  <si>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</si>
  <si>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</si>
  <si>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</si>
  <si>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</si>
  <si>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</si>
  <si>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</si>
  <si>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</si>
  <si>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</si>
  <si>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</si>
  <si>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</si>
  <si>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</si>
  <si>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</si>
  <si>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</si>
  <si>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</si>
  <si>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</si>
  <si>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</si>
  <si>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</si>
  <si>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</si>
  <si>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</si>
  <si>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</si>
  <si>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</si>
  <si>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</si>
  <si>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</si>
  <si>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</si>
  <si>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</si>
  <si>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</si>
  <si>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</si>
  <si>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</si>
  <si>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</si>
  <si>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</si>
  <si>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</si>
  <si>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</si>
  <si>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</si>
  <si>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</si>
  <si>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</si>
  <si>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</si>
  <si>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</si>
  <si>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</si>
  <si>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</si>
  <si>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</si>
  <si>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</si>
  <si>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</si>
  <si>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</si>
  <si>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</si>
  <si>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</si>
  <si>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</si>
  <si>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</si>
  <si>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</si>
  <si>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</si>
  <si>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</si>
  <si>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</si>
  <si>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</si>
  <si>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</si>
  <si>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</si>
  <si>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</si>
  <si>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</si>
  <si>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</si>
  <si>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</si>
  <si>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</si>
  <si>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</si>
  <si>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</si>
  <si>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</si>
  <si>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</si>
  <si>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</si>
  <si>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</si>
  <si>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</si>
  <si>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</si>
  <si>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</si>
  <si>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</si>
  <si>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</si>
  <si>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</si>
  <si>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</si>
  <si>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</si>
  <si>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</si>
  <si>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</si>
  <si>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</si>
  <si>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</si>
  <si>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</si>
  <si>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</si>
  <si>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</si>
  <si>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</si>
  <si>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</si>
  <si>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</si>
  <si>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</si>
  <si>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</si>
  <si>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</si>
  <si>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</si>
  <si>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</si>
  <si>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</si>
  <si>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</si>
  <si>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</si>
  <si>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</si>
  <si>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</si>
  <si>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</si>
  <si>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</si>
  <si>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</si>
  <si>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</si>
  <si>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</si>
  <si>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</si>
  <si>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</si>
  <si>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</si>
  <si>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</si>
  <si>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</si>
  <si>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</si>
  <si>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</si>
  <si>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</si>
  <si>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</si>
  <si>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</si>
  <si>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</si>
  <si>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</si>
  <si>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</si>
  <si>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</si>
  <si>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</si>
  <si>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</si>
  <si>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</si>
  <si>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</si>
  <si>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</si>
  <si>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</si>
  <si>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</si>
  <si>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</si>
  <si>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</si>
  <si>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</si>
  <si>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</si>
  <si>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</si>
  <si>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</si>
  <si>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</si>
  <si>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</si>
  <si>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</si>
  <si>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</si>
  <si>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</si>
  <si>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</si>
  <si>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</si>
  <si>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</si>
  <si>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</si>
  <si>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</si>
  <si>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</si>
  <si>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</si>
  <si>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</si>
  <si>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</si>
  <si>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</si>
  <si>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</si>
  <si>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</si>
  <si>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</si>
  <si>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</si>
  <si>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</si>
  <si>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</si>
  <si>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</si>
  <si>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</si>
  <si>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</si>
  <si>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</si>
  <si>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</si>
  <si>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</si>
  <si>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</si>
  <si>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</si>
  <si>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</si>
  <si>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</si>
  <si>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</si>
  <si>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</si>
  <si>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</si>
  <si>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</si>
  <si>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</si>
  <si>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</si>
  <si>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</si>
  <si>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</si>
  <si>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</si>
  <si>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</si>
  <si>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</si>
  <si>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</si>
  <si>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</si>
  <si>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</si>
  <si>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</si>
  <si>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</si>
  <si>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</si>
  <si>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</si>
  <si>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</si>
  <si>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</si>
  <si>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</si>
  <si>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</si>
  <si>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</si>
  <si>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</si>
  <si>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</si>
  <si>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</si>
  <si>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</si>
  <si>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</si>
  <si>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</si>
  <si>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</si>
  <si>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</si>
  <si>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</si>
  <si>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</si>
  <si>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</si>
  <si>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</si>
  <si>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</si>
  <si>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</si>
  <si>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</si>
  <si>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</si>
  <si>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</si>
  <si>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</si>
  <si>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</si>
  <si>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</si>
  <si>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</si>
  <si>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</si>
  <si>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</si>
  <si>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</si>
  <si>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</si>
  <si>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</si>
  <si>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</si>
  <si>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</si>
  <si>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</si>
  <si>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</si>
  <si>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</si>
  <si>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</si>
  <si>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</si>
  <si>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</si>
  <si>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</si>
  <si>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</si>
  <si>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</si>
  <si>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</si>
  <si>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</si>
  <si>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</si>
  <si>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</si>
  <si>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</si>
  <si>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</si>
  <si>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</si>
  <si>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</si>
  <si>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</si>
  <si>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</si>
  <si>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</si>
  <si>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</si>
  <si>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</si>
  <si>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</si>
  <si>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</si>
  <si>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</si>
  <si>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</si>
  <si>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</si>
  <si>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</si>
  <si>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</si>
  <si>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</si>
  <si>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</si>
  <si>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</si>
  <si>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</si>
  <si>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</si>
  <si>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</si>
  <si>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</si>
  <si>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</si>
  <si>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</si>
  <si>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</si>
  <si>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</si>
  <si>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</si>
  <si>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</si>
  <si>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</si>
  <si>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</si>
  <si>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</si>
  <si>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</si>
  <si>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</si>
  <si>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</si>
  <si>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</si>
  <si>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</si>
  <si>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</si>
  <si>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</si>
  <si>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</si>
  <si>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</si>
  <si>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</si>
  <si>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</si>
  <si>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</si>
  <si>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</si>
  <si>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</si>
  <si>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</si>
  <si>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</si>
  <si>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</si>
  <si>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</si>
  <si>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</si>
  <si>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</si>
  <si>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</si>
  <si>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</si>
  <si>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</si>
  <si>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</si>
  <si>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</si>
  <si>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</si>
  <si>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</si>
  <si>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</si>
  <si>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</si>
  <si>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</si>
  <si>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</si>
  <si>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</si>
  <si>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</si>
  <si>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</si>
  <si>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</si>
  <si>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</si>
  <si>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</si>
  <si>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</si>
  <si>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</si>
  <si>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</si>
  <si>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</si>
  <si>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</si>
  <si>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</si>
  <si>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</si>
  <si>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</si>
  <si>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</si>
  <si>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</si>
  <si>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</si>
  <si>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</si>
  <si>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</si>
  <si>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</si>
  <si>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</si>
  <si>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</si>
  <si>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</si>
  <si>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</si>
  <si>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</si>
  <si>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</si>
  <si>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</si>
  <si>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</si>
  <si>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</si>
  <si>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</si>
  <si>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</si>
  <si>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</si>
  <si>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</si>
  <si>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</si>
  <si>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</si>
  <si>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</si>
  <si>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</si>
  <si>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</si>
  <si>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</si>
  <si>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</si>
  <si>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</si>
  <si>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</si>
  <si>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</si>
  <si>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</si>
  <si>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</si>
  <si>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</si>
  <si>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</si>
  <si>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</si>
  <si>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</si>
  <si>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</si>
  <si>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</si>
  <si>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</si>
  <si>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</si>
  <si>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</si>
  <si>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</si>
  <si>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</si>
  <si>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</si>
  <si>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</si>
  <si>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</si>
  <si>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</si>
  <si>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</si>
  <si>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</si>
  <si>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</si>
  <si>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</si>
  <si>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</si>
  <si>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</si>
  <si>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</si>
  <si>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</si>
  <si>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</si>
  <si>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</si>
  <si>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</si>
  <si>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</si>
  <si>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</si>
  <si>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</si>
  <si>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</si>
  <si>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</si>
  <si>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</si>
  <si>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</si>
  <si>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</si>
  <si>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</si>
  <si>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</si>
  <si>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</si>
  <si>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</si>
  <si>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</si>
  <si>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</si>
  <si>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</si>
  <si>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</si>
  <si>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</si>
  <si>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</si>
  <si>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</si>
  <si>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</si>
  <si>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</si>
  <si>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</si>
  <si>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</si>
  <si>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</si>
  <si>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</si>
  <si>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</si>
  <si>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</si>
  <si>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</si>
  <si>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</si>
  <si>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</si>
  <si>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</si>
  <si>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</si>
  <si>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</si>
  <si>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</si>
  <si>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</si>
  <si>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</si>
  <si>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</si>
  <si>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</si>
  <si>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</si>
  <si>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</si>
  <si>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</si>
  <si>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</si>
  <si>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</si>
  <si>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</si>
  <si>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</si>
  <si>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</si>
  <si>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</si>
  <si>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</si>
  <si>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</si>
  <si>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</si>
  <si>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</si>
  <si>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</si>
  <si>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</si>
  <si>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</si>
  <si>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</si>
  <si>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</si>
  <si>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</si>
  <si>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</si>
  <si>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</si>
  <si>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</si>
  <si>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</si>
  <si>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</si>
  <si>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</si>
  <si>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</si>
  <si>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</si>
  <si>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</si>
  <si>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</si>
  <si>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</si>
  <si>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</si>
  <si>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</si>
  <si>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</si>
  <si>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</si>
  <si>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</si>
  <si>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</si>
  <si>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</si>
  <si>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</si>
  <si>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</si>
  <si>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</si>
  <si>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</si>
  <si>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</si>
  <si>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</si>
  <si>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</si>
  <si>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</si>
  <si>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</si>
  <si>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</si>
  <si>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</si>
  <si>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</si>
  <si>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</si>
  <si>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</si>
  <si>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</si>
  <si>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</si>
  <si>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</si>
  <si>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</si>
  <si>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</si>
  <si>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</si>
  <si>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</si>
  <si>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</si>
  <si>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</si>
  <si>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</si>
  <si>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</si>
  <si>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</si>
  <si>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</si>
  <si>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</si>
  <si>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</si>
  <si>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</si>
  <si>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</si>
  <si>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</si>
  <si>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</si>
  <si>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</si>
  <si>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</si>
  <si>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</si>
  <si>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</si>
  <si>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</si>
  <si>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</si>
  <si>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</si>
  <si>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</si>
  <si>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</si>
  <si>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</si>
  <si>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</si>
  <si>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</si>
  <si>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</si>
  <si>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</si>
  <si>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</si>
  <si>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</si>
  <si>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</si>
  <si>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</si>
  <si>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</si>
  <si>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</si>
  <si>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</si>
  <si>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</si>
  <si>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</si>
  <si>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</si>
  <si>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</si>
  <si>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</si>
  <si>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</si>
  <si>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</si>
  <si>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</si>
  <si>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</si>
  <si>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</si>
  <si>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</si>
  <si>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</si>
  <si>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</si>
  <si>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</si>
  <si>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</si>
  <si>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</si>
  <si>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</si>
  <si>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</si>
  <si>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</si>
  <si>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</si>
  <si>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</si>
  <si>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</si>
  <si>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</si>
  <si>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</si>
  <si>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</si>
  <si>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</si>
  <si>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</si>
  <si>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</si>
  <si>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</si>
  <si>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</si>
  <si>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</si>
  <si>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</si>
  <si>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</si>
  <si>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</si>
  <si>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</si>
  <si>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</si>
  <si>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</si>
  <si>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</si>
  <si>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</si>
  <si>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</si>
  <si>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</si>
  <si>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</si>
  <si>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</si>
  <si>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</si>
  <si>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</si>
  <si>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</si>
  <si>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</si>
  <si>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</si>
  <si>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</si>
  <si>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</si>
  <si>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</si>
  <si>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</si>
  <si>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</si>
  <si>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</si>
  <si>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</si>
  <si>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</si>
  <si>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</si>
  <si>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</si>
  <si>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</si>
  <si>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</si>
  <si>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</si>
  <si>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</si>
  <si>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</si>
  <si>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</si>
  <si>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</si>
  <si>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</si>
  <si>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</si>
  <si>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</si>
  <si>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</si>
  <si>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</si>
  <si>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</si>
  <si>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</si>
  <si>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</si>
  <si>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</si>
  <si>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</si>
  <si>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</si>
  <si>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</si>
  <si>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</si>
  <si>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</si>
  <si>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</si>
  <si>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</si>
  <si>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</si>
  <si>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</si>
  <si>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</si>
  <si>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</si>
  <si>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</si>
  <si>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</si>
  <si>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</si>
  <si>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</si>
  <si>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</si>
  <si>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</si>
  <si>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</si>
  <si>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</si>
  <si>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</si>
  <si>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</si>
  <si>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</si>
  <si>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</si>
  <si>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</si>
  <si>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</si>
  <si>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</si>
  <si>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</si>
  <si>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</si>
  <si>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</si>
  <si>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</si>
  <si>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</si>
  <si>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</si>
  <si>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</si>
  <si>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</si>
  <si>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</si>
  <si>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</si>
  <si>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</si>
  <si>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</si>
  <si>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</si>
  <si>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</si>
  <si>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</si>
  <si>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</si>
  <si>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</si>
  <si>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</si>
  <si>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</si>
  <si>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</si>
  <si>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</si>
  <si>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</si>
  <si>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</si>
  <si>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</si>
  <si>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</si>
  <si>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</si>
  <si>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</si>
  <si>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</si>
  <si>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</si>
  <si>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</si>
  <si>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</si>
  <si>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</si>
  <si>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</si>
  <si>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</si>
  <si>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</si>
  <si>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</si>
  <si>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</si>
  <si>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</si>
  <si>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</si>
  <si>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</si>
  <si>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</si>
  <si>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</si>
  <si>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</si>
  <si>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</si>
  <si>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</si>
  <si>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</si>
  <si>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</si>
  <si>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</si>
  <si>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</si>
  <si>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</si>
  <si>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</si>
  <si>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</si>
  <si>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</si>
  <si>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</si>
  <si>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</si>
  <si>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</si>
  <si>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</si>
  <si>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</si>
  <si>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</si>
  <si>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</si>
  <si>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</si>
  <si>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</si>
  <si>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</si>
  <si>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</si>
  <si>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</si>
  <si>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</si>
  <si>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</si>
  <si>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</si>
  <si>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</si>
  <si>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</si>
  <si>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</si>
  <si>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</si>
  <si>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</si>
  <si>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</si>
  <si>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</si>
  <si>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</si>
  <si>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</si>
  <si>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</si>
  <si>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</si>
  <si>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</si>
  <si>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</si>
  <si>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</si>
  <si>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</si>
  <si>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</si>
  <si>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</si>
  <si>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</si>
  <si>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</si>
  <si>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</si>
  <si>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</si>
  <si>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</si>
  <si>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</si>
  <si>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</si>
  <si>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</si>
  <si>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</si>
  <si>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</si>
  <si>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</si>
  <si>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</si>
  <si>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</si>
  <si>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</si>
  <si>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</si>
  <si>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</si>
  <si>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</si>
  <si>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</si>
  <si>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</si>
  <si>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</si>
  <si>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</si>
  <si>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</si>
  <si>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</si>
  <si>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</si>
  <si>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</si>
  <si>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</si>
  <si>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</si>
  <si>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</si>
  <si>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</si>
  <si>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</si>
  <si>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</si>
  <si>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</si>
  <si>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</si>
  <si>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</si>
  <si>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</si>
  <si>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</si>
  <si>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</si>
  <si>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</si>
  <si>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</si>
  <si>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</si>
  <si>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</si>
  <si>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</si>
  <si>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</si>
  <si>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</si>
  <si>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</si>
  <si>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</si>
  <si>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</si>
  <si>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</si>
  <si>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</si>
  <si>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</si>
  <si>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</si>
  <si>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</si>
  <si>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</si>
  <si>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</si>
  <si>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</si>
  <si>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</si>
  <si>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</si>
  <si>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</si>
  <si>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</si>
  <si>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</si>
  <si>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</si>
  <si>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</si>
  <si>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</si>
  <si>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</si>
  <si>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</si>
  <si>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</si>
  <si>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</si>
  <si>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</si>
  <si>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</si>
  <si>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</si>
  <si>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</si>
  <si>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</si>
  <si>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</si>
  <si>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</si>
  <si>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</si>
  <si>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</si>
  <si>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</si>
  <si>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</si>
  <si>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</si>
  <si>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</si>
  <si>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</si>
  <si>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</si>
  <si>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</si>
  <si>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</si>
  <si>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</si>
  <si>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</si>
  <si>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</si>
  <si>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</si>
  <si>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</si>
  <si>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</si>
  <si>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</si>
  <si>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</si>
  <si>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</si>
  <si>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</si>
  <si>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</si>
  <si>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</si>
  <si>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</si>
  <si>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</si>
  <si>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</si>
  <si>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</si>
  <si>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</si>
  <si>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</si>
  <si>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</si>
  <si>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</si>
  <si>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</si>
  <si>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</si>
  <si>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</si>
  <si>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</si>
  <si>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</si>
  <si>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</si>
  <si>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</si>
  <si>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</si>
  <si>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</si>
  <si>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</si>
  <si>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</si>
  <si>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</si>
  <si>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</si>
  <si>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</si>
  <si>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</si>
  <si>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</si>
  <si>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</si>
  <si>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</si>
  <si>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</si>
  <si>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</si>
  <si>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</si>
  <si>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</si>
  <si>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</si>
  <si>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</si>
  <si>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</si>
  <si>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</si>
  <si>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</si>
  <si>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</si>
  <si>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</si>
  <si>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</si>
  <si>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</si>
  <si>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</si>
  <si>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</si>
  <si>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</si>
  <si>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</si>
  <si>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</si>
  <si>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</si>
  <si>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</si>
  <si>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</si>
  <si>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</si>
  <si>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</si>
  <si>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</si>
  <si>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</si>
  <si>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</si>
  <si>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</si>
  <si>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</si>
  <si>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</si>
  <si>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</si>
  <si>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</si>
  <si>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</si>
  <si>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</si>
  <si>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</si>
  <si>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</si>
  <si>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</si>
  <si>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</si>
  <si>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</si>
  <si>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</si>
  <si>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</si>
  <si>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</si>
  <si>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</si>
  <si>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</si>
  <si>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</si>
  <si>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</si>
  <si>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</si>
  <si>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</si>
  <si>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</si>
  <si>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</si>
  <si>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</si>
  <si>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</si>
  <si>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</si>
  <si>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</si>
  <si>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</si>
  <si>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</si>
  <si>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</si>
  <si>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</si>
  <si>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</si>
  <si>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</si>
  <si>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</si>
  <si>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</si>
  <si>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</si>
  <si>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</si>
  <si>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</si>
  <si>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</si>
  <si>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</si>
  <si>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</si>
  <si>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</si>
  <si>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</si>
  <si>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</si>
  <si>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</si>
  <si>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</si>
  <si>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</si>
  <si>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</si>
  <si>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</si>
  <si>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</si>
  <si>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</si>
  <si>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</si>
  <si>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</si>
  <si>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</si>
  <si>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</si>
  <si>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</si>
  <si>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</si>
  <si>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</si>
  <si>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</si>
  <si>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</si>
  <si>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</si>
  <si>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</si>
  <si>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</si>
  <si>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</si>
  <si>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</si>
  <si>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</si>
  <si>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</si>
  <si>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</si>
  <si>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</si>
  <si>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</si>
  <si>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</si>
  <si>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</si>
  <si>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</si>
  <si>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</si>
  <si>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</si>
  <si>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</si>
  <si>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</si>
  <si>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</si>
  <si>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</si>
  <si>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</si>
  <si>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</si>
  <si>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</si>
  <si>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</si>
  <si>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</si>
  <si>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</si>
  <si>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</si>
  <si>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</si>
  <si>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</si>
  <si>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</si>
  <si>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</si>
  <si>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</si>
  <si>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</si>
  <si>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</si>
  <si>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</si>
  <si>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</si>
  <si>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</si>
  <si>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</si>
  <si>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</si>
  <si>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</si>
  <si>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</si>
  <si>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</si>
  <si>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</si>
  <si>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</si>
  <si>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</si>
  <si>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</si>
  <si>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</si>
  <si>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</si>
  <si>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</si>
  <si>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</si>
  <si>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</si>
  <si>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</si>
  <si>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</si>
  <si>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</si>
  <si>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</si>
  <si>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</si>
  <si>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</si>
  <si>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</si>
  <si>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</si>
  <si>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</si>
  <si>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</si>
  <si>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</si>
  <si>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</si>
  <si>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</si>
  <si>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</si>
  <si>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</si>
  <si>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</si>
  <si>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</si>
  <si>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</si>
  <si>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</si>
  <si>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</si>
  <si>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</si>
  <si>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</si>
  <si>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</si>
  <si>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</si>
  <si>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</si>
  <si>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</si>
  <si>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</si>
  <si>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</si>
  <si>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</si>
  <si>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</si>
  <si>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</si>
  <si>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</si>
  <si>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</si>
  <si>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</si>
  <si>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</si>
  <si>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</si>
  <si>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</si>
  <si>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</si>
  <si>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</si>
  <si>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</si>
  <si>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</si>
  <si>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</si>
  <si>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</si>
  <si>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</si>
  <si>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</si>
  <si>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</si>
  <si>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</si>
  <si>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</si>
  <si>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</si>
  <si>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</si>
  <si>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</si>
  <si>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</si>
  <si>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</si>
  <si>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</si>
  <si>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</si>
  <si>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</si>
  <si>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</si>
  <si>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</si>
  <si>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</si>
  <si>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</si>
  <si>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</si>
  <si>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</si>
  <si>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</si>
  <si>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</si>
  <si>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</si>
  <si>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</si>
  <si>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</si>
  <si>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</si>
  <si>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</si>
  <si>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</si>
  <si>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</si>
  <si>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</si>
  <si>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</si>
  <si>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</si>
  <si>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</si>
  <si>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</si>
  <si>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</si>
  <si>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</si>
  <si>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</si>
  <si>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</si>
  <si>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</si>
  <si>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</si>
  <si>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</si>
  <si>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</si>
  <si>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</si>
  <si>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</si>
  <si>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</si>
  <si>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</si>
  <si>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</si>
  <si>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</si>
  <si>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</si>
  <si>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</si>
  <si>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</si>
  <si>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</si>
  <si>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</si>
  <si>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</si>
  <si>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</si>
  <si>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</si>
  <si>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</si>
  <si>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</si>
  <si>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</si>
  <si>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</si>
  <si>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</si>
  <si>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</si>
  <si>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</si>
  <si>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</si>
  <si>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</si>
  <si>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</si>
  <si>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</si>
  <si>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</si>
  <si>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</si>
  <si>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</si>
  <si>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</si>
  <si>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</si>
  <si>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</si>
  <si>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</si>
  <si>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</si>
  <si>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</si>
  <si>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</si>
  <si>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</si>
  <si>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</si>
  <si>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</si>
  <si>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</si>
  <si>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</si>
  <si>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</si>
  <si>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</si>
  <si>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</si>
  <si>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</si>
  <si>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</si>
  <si>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</si>
  <si>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</si>
  <si>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</si>
  <si>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</si>
  <si>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</si>
  <si>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</si>
  <si>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</si>
  <si>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</si>
  <si>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</si>
  <si>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</si>
  <si>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</si>
  <si>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</si>
  <si>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</si>
  <si>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</si>
  <si>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</si>
  <si>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</si>
  <si>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</si>
  <si>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</si>
  <si>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</si>
  <si>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</si>
  <si>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</si>
  <si>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</si>
  <si>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</si>
  <si>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</si>
  <si>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</si>
  <si>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</si>
  <si>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</si>
  <si>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</si>
  <si>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</si>
  <si>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</si>
  <si>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</si>
  <si>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</si>
  <si>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</si>
  <si>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</si>
  <si>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</si>
  <si>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</si>
  <si>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</si>
  <si>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</si>
  <si>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</si>
  <si>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</si>
  <si>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</si>
  <si>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</si>
  <si>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</si>
  <si>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</si>
  <si>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</si>
  <si>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</si>
  <si>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</si>
  <si>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</si>
  <si>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</si>
  <si>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</si>
  <si>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</si>
  <si>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</si>
  <si>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</si>
  <si>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</si>
  <si>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</si>
  <si>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</si>
  <si>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</si>
  <si>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</si>
  <si>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</si>
  <si>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</si>
  <si>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</si>
  <si>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</si>
  <si>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</si>
  <si>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</si>
  <si>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</si>
  <si>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</si>
  <si>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</si>
  <si>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</si>
  <si>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</si>
  <si>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</si>
  <si>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</si>
  <si>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</si>
  <si>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</si>
  <si>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</si>
  <si>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</si>
  <si>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</si>
  <si>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</si>
  <si>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</si>
  <si>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</si>
  <si>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</si>
  <si>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</si>
  <si>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</si>
  <si>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</si>
  <si>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</si>
  <si>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</si>
  <si>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</si>
  <si>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</si>
  <si>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</si>
  <si>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</si>
  <si>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</si>
  <si>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</si>
  <si>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</si>
  <si>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</si>
  <si>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</si>
  <si>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</si>
  <si>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</si>
  <si>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</si>
  <si>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</si>
  <si>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</si>
  <si>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</si>
  <si>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</si>
  <si>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</si>
  <si>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</si>
  <si>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</si>
  <si>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</si>
  <si>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</si>
  <si>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</si>
  <si>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</si>
  <si>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</si>
  <si>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</si>
  <si>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</si>
  <si>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</si>
  <si>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</si>
  <si>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</si>
  <si>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</si>
  <si>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</si>
  <si>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</si>
  <si>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</si>
  <si>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</si>
  <si>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</si>
  <si>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</si>
  <si>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</si>
  <si>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</si>
  <si>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</si>
  <si>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</si>
  <si>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</si>
  <si>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</si>
  <si>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</si>
  <si>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</si>
  <si>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</si>
  <si>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</si>
  <si>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</si>
  <si>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</si>
  <si>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</si>
  <si>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</si>
  <si>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</si>
  <si>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</si>
  <si>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</si>
  <si>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</si>
  <si>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</si>
  <si>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</si>
  <si>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</si>
  <si>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</si>
  <si>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</si>
  <si>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</si>
  <si>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</si>
  <si>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</si>
  <si>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</si>
  <si>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</si>
  <si>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</si>
  <si>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</si>
  <si>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</si>
  <si>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</si>
  <si>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</si>
  <si>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</si>
  <si>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</si>
  <si>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</si>
  <si>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</si>
  <si>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</si>
  <si>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</si>
  <si>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</si>
  <si>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</si>
  <si>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</si>
  <si>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</si>
  <si>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</si>
  <si>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</si>
  <si>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</si>
  <si>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</si>
  <si>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</si>
  <si>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</si>
  <si>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</si>
  <si>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</si>
  <si>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</si>
  <si>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</si>
  <si>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</si>
  <si>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</si>
  <si>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</si>
  <si>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</si>
  <si>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</si>
  <si>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</si>
  <si>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</si>
  <si>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</si>
  <si>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</si>
  <si>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</si>
  <si>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</si>
  <si>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</si>
  <si>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</si>
  <si>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</si>
  <si>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</si>
  <si>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</si>
  <si>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</si>
  <si>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</si>
  <si>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</si>
  <si>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</si>
  <si>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</si>
  <si>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</si>
  <si>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</si>
  <si>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</si>
  <si>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</si>
  <si>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</si>
  <si>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</si>
  <si>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</si>
  <si>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</si>
  <si>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</si>
  <si>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</si>
  <si>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</si>
  <si>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</si>
  <si>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</si>
  <si>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</si>
  <si>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</si>
  <si>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</si>
  <si>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</si>
  <si>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</si>
  <si>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</si>
  <si>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</si>
  <si>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</si>
  <si>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</si>
  <si>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</si>
  <si>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</si>
  <si>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</si>
  <si>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</si>
  <si>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</si>
  <si>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</si>
  <si>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</si>
  <si>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</si>
  <si>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</si>
  <si>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</si>
  <si>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</si>
  <si>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</si>
  <si>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</si>
  <si>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</si>
  <si>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</si>
  <si>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</si>
  <si>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</si>
  <si>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</si>
  <si>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</si>
  <si>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</si>
  <si>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</si>
  <si>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</si>
  <si>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</si>
  <si>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</si>
  <si>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</si>
  <si>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</si>
  <si>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</si>
  <si>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</si>
  <si>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</si>
  <si>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</si>
  <si>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</si>
  <si>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</si>
  <si>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</si>
  <si>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</si>
  <si>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</si>
  <si>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</si>
  <si>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</si>
  <si>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</si>
  <si>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</si>
  <si>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</si>
  <si>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</si>
  <si>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</si>
  <si>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</si>
  <si>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</si>
  <si>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</si>
  <si>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</si>
  <si>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</si>
  <si>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</si>
  <si>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</si>
  <si>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</si>
  <si>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</si>
  <si>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</si>
  <si>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</si>
  <si>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</si>
  <si>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</si>
  <si>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</si>
  <si>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</si>
  <si>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</si>
  <si>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</si>
  <si>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</si>
  <si>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</si>
  <si>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</si>
  <si>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</si>
  <si>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</si>
  <si>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</si>
  <si>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</si>
  <si>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</si>
  <si>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</si>
  <si>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</si>
  <si>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</si>
  <si>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</si>
  <si>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</si>
  <si>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</si>
  <si>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</si>
  <si>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</si>
  <si>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</si>
  <si>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</si>
  <si>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</si>
  <si>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</si>
  <si>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</si>
  <si>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</si>
  <si>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</si>
  <si>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</si>
  <si>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</si>
  <si>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</si>
  <si>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</si>
  <si>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</si>
  <si>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</si>
  <si>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</si>
  <si>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</si>
  <si>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</si>
  <si>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</si>
  <si>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</si>
  <si>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</si>
  <si>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</si>
  <si>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</si>
  <si>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</si>
  <si>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</si>
  <si>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</si>
  <si>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</si>
  <si>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</si>
  <si>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</si>
  <si>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</si>
  <si>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</si>
  <si>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</si>
  <si>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</si>
  <si>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</si>
  <si>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</si>
  <si>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</si>
  <si>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</si>
  <si>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</si>
  <si>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</si>
  <si>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</si>
  <si>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</si>
  <si>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</si>
  <si>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</si>
  <si>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</si>
  <si>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</si>
  <si>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</si>
  <si>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</si>
  <si>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</si>
  <si>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</si>
  <si>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</si>
  <si>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</si>
  <si>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</si>
  <si>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</si>
  <si>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</si>
  <si>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</si>
  <si>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</si>
  <si>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</si>
  <si>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</si>
  <si>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</si>
  <si>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</si>
  <si>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</si>
  <si>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</si>
  <si>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</si>
  <si>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</si>
  <si>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</si>
  <si>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</si>
  <si>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</si>
  <si>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</si>
  <si>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</si>
  <si>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</si>
  <si>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</si>
  <si>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</si>
  <si>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</si>
  <si>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</si>
  <si>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</si>
  <si>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</si>
  <si>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</si>
  <si>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</si>
  <si>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</si>
  <si>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</si>
  <si>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</si>
  <si>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</si>
  <si>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</si>
  <si>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</si>
  <si>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</si>
  <si>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</si>
  <si>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</si>
  <si>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</si>
  <si>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</si>
  <si>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</si>
  <si>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</si>
  <si>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</si>
  <si>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</si>
  <si>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</si>
  <si>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</si>
  <si>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</si>
  <si>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</si>
  <si>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</si>
  <si>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</si>
  <si>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</si>
  <si>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</si>
  <si>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</si>
  <si>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</si>
  <si>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</si>
  <si>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</si>
  <si>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</si>
  <si>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</si>
  <si>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</si>
  <si>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</si>
  <si>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</si>
  <si>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</si>
  <si>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</si>
  <si>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</si>
  <si>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</si>
  <si>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</si>
  <si>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</si>
  <si>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</si>
  <si>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</si>
  <si>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</si>
  <si>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</si>
  <si>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</si>
  <si>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</si>
  <si>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</si>
  <si>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</si>
  <si>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</si>
  <si>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</si>
  <si>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</si>
  <si>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</si>
  <si>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</si>
  <si>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</si>
  <si>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</si>
  <si>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</si>
  <si>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</si>
  <si>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</si>
  <si>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</si>
  <si>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</si>
  <si>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</si>
  <si>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</si>
  <si>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</si>
  <si>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</si>
  <si>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</si>
  <si>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</si>
  <si>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</si>
  <si>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</si>
  <si>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</si>
  <si>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</si>
  <si>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</si>
  <si>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</si>
  <si>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</si>
  <si>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</si>
  <si>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</si>
  <si>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</si>
  <si>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</si>
  <si>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</si>
  <si>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</si>
  <si>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</si>
  <si>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</si>
  <si>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</si>
  <si>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</si>
  <si>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</si>
  <si>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</si>
  <si>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</si>
  <si>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</si>
  <si>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</si>
  <si>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</si>
  <si>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</si>
  <si>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</si>
  <si>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</si>
  <si>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</si>
  <si>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</si>
  <si>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</si>
  <si>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</si>
  <si>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</si>
  <si>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</si>
  <si>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</si>
  <si>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</si>
  <si>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</si>
  <si>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</si>
  <si>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</si>
  <si>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</si>
  <si>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</si>
  <si>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</si>
  <si>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</si>
  <si>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</si>
  <si>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</si>
  <si>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</si>
  <si>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</si>
  <si>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</si>
  <si>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</si>
  <si>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</si>
  <si>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</si>
  <si>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</si>
  <si>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</si>
  <si>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</si>
  <si>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</si>
  <si>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</si>
  <si>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</si>
  <si>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</si>
  <si>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</si>
  <si>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</si>
  <si>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</si>
  <si>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</si>
  <si>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</si>
  <si>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</si>
  <si>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</si>
  <si>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</si>
  <si>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</si>
  <si>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</si>
  <si>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</si>
  <si>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</si>
  <si>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</si>
  <si>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</si>
  <si>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</si>
  <si>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</si>
  <si>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</si>
  <si>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</si>
  <si>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</si>
  <si>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</si>
  <si>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</si>
  <si>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</si>
  <si>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</si>
  <si>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</si>
  <si>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</si>
  <si>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</si>
  <si>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</si>
  <si>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</si>
  <si>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</si>
  <si>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</si>
  <si>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</si>
  <si>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</si>
  <si>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</si>
  <si>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</si>
  <si>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</si>
  <si>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</si>
  <si>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</si>
  <si>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</si>
  <si>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</si>
  <si>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</si>
  <si>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</si>
  <si>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</si>
  <si>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</si>
  <si>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</si>
  <si>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</si>
  <si>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</si>
  <si>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</si>
  <si>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</si>
  <si>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</si>
  <si>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</si>
  <si>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</si>
  <si>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</si>
  <si>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</si>
  <si>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</si>
  <si>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</si>
  <si>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</si>
  <si>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</si>
  <si>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</si>
  <si>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</si>
  <si>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</si>
  <si>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</si>
  <si>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</si>
  <si>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</si>
  <si>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</si>
  <si>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</si>
  <si>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</si>
  <si>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</si>
  <si>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</si>
  <si>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</si>
  <si>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</si>
  <si>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</si>
  <si>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</si>
  <si>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</si>
  <si>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</si>
  <si>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</si>
  <si>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</si>
  <si>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</si>
  <si>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</si>
  <si>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</si>
  <si>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</si>
  <si>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</si>
  <si>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</si>
  <si>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</si>
  <si>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</si>
  <si>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</si>
  <si>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</si>
  <si>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</si>
  <si>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</si>
  <si>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</si>
  <si>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</si>
  <si>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</si>
  <si>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</si>
  <si>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</si>
  <si>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</si>
  <si>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</si>
  <si>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</si>
  <si>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</si>
  <si>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</si>
  <si>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</si>
  <si>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</si>
  <si>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</si>
  <si>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</si>
  <si>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</si>
  <si>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</si>
  <si>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</si>
  <si>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</si>
  <si>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</si>
  <si>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</si>
  <si>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</si>
  <si>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</si>
  <si>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</si>
  <si>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</si>
  <si>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</si>
  <si>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</si>
  <si>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</si>
  <si>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</si>
  <si>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</si>
  <si>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</si>
  <si>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</si>
  <si>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</si>
  <si>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</si>
  <si>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</si>
  <si>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</si>
  <si>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</si>
  <si>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</si>
  <si>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</si>
  <si>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</si>
  <si>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</si>
  <si>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</si>
  <si>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</si>
  <si>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</si>
  <si>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</si>
  <si>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</si>
  <si>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</si>
  <si>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</si>
  <si>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</si>
  <si>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</si>
  <si>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</si>
  <si>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</si>
  <si>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</si>
  <si>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</si>
  <si>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</si>
  <si>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</si>
  <si>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</si>
  <si>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</si>
  <si>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</si>
  <si>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</si>
  <si>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</si>
  <si>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</si>
  <si>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</si>
  <si>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</si>
  <si>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</si>
  <si>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</si>
  <si>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</si>
  <si>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</si>
  <si>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</si>
  <si>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</si>
  <si>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</si>
  <si>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</si>
  <si>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</si>
  <si>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</si>
  <si>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</si>
  <si>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</si>
  <si>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</si>
  <si>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</si>
  <si>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</si>
  <si>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</si>
  <si>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</si>
  <si>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</si>
  <si>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</si>
  <si>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</si>
  <si>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</si>
  <si>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</si>
  <si>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</si>
  <si>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</si>
  <si>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</si>
  <si>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</si>
  <si>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</si>
  <si>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</si>
  <si>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</si>
  <si>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</si>
  <si>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</si>
  <si>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</si>
  <si>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</si>
  <si>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</si>
  <si>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</si>
  <si>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</si>
  <si>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</si>
  <si>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</si>
  <si>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</si>
  <si>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</si>
  <si>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</si>
  <si>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</si>
  <si>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</si>
  <si>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</si>
  <si>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</si>
  <si>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</si>
  <si>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</si>
  <si>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</si>
  <si>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</si>
  <si>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</si>
  <si>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</si>
  <si>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</si>
  <si>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</si>
  <si>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</si>
  <si>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</si>
  <si>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</si>
  <si>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</si>
  <si>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</si>
  <si>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</si>
  <si>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</si>
  <si>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</si>
  <si>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</si>
  <si>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</si>
  <si>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</si>
  <si>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</si>
  <si>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</si>
  <si>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</si>
  <si>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</si>
  <si>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</si>
  <si>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</si>
  <si>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</si>
  <si>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</si>
  <si>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</si>
  <si>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</si>
  <si>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</si>
  <si>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</si>
  <si>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</si>
  <si>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</si>
  <si>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</si>
  <si>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</si>
  <si>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</si>
  <si>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</si>
  <si>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</si>
  <si>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</si>
  <si>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</si>
  <si>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</si>
  <si>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</si>
  <si>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</si>
  <si>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</si>
  <si>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</si>
  <si>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</si>
  <si>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</si>
  <si>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</si>
  <si>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</si>
  <si>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</si>
  <si>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</si>
  <si>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</si>
  <si>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</si>
  <si>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</si>
  <si>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</si>
  <si>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</si>
  <si>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</si>
  <si>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</si>
  <si>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</si>
  <si>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</si>
  <si>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</si>
  <si>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</si>
  <si>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</si>
  <si>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</si>
  <si>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</si>
  <si>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</si>
  <si>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</si>
  <si>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</si>
  <si>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</si>
  <si>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</si>
  <si>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</si>
  <si>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</si>
  <si>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</si>
  <si>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</si>
  <si>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</si>
  <si>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</si>
  <si>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</si>
  <si>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</si>
  <si>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</si>
  <si>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</si>
  <si>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</si>
  <si>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</si>
  <si>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</si>
  <si>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</si>
  <si>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</si>
  <si>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</si>
  <si>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</si>
  <si>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</si>
  <si>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</si>
  <si>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</si>
  <si>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</si>
  <si>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</si>
  <si>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</si>
  <si>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</si>
  <si>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</si>
  <si>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</si>
  <si>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</si>
  <si>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</si>
  <si>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</si>
  <si>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</si>
  <si>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</si>
  <si>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</si>
  <si>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</si>
  <si>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</si>
  <si>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</si>
  <si>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</si>
  <si>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</si>
  <si>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</si>
  <si>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</si>
  <si>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</si>
  <si>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</si>
  <si>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</si>
  <si>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</si>
  <si>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</si>
  <si>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</si>
  <si>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</si>
  <si>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</si>
  <si>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</si>
  <si>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</si>
  <si>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</si>
  <si>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</si>
  <si>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</si>
  <si>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</si>
  <si>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</si>
  <si>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</si>
  <si>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</si>
  <si>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</si>
  <si>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</si>
  <si>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</si>
  <si>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</si>
  <si>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</si>
  <si>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</si>
  <si>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</si>
  <si>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</si>
  <si>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</si>
  <si>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</si>
  <si>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</si>
  <si>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</si>
  <si>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</si>
  <si>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</si>
  <si>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</si>
  <si>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</si>
  <si>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</si>
  <si>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</si>
  <si>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</si>
  <si>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</si>
  <si>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</si>
  <si>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</si>
  <si>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</si>
  <si>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</si>
  <si>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</si>
  <si>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</si>
  <si>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</si>
  <si>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</si>
  <si>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</si>
  <si>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</si>
  <si>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</si>
  <si>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</si>
  <si>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</si>
  <si>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</si>
  <si>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</si>
  <si>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</si>
  <si>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</si>
  <si>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</si>
  <si>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</si>
  <si>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</si>
  <si>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</si>
  <si>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</si>
  <si>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</si>
  <si>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</si>
  <si>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</si>
  <si>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</si>
  <si>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</si>
  <si>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</si>
  <si>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</si>
  <si>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</si>
  <si>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</si>
  <si>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</si>
  <si>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</si>
  <si>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</si>
  <si>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</si>
  <si>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</si>
  <si>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</si>
  <si>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</si>
  <si>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</si>
  <si>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</si>
  <si>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</si>
  <si>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</si>
  <si>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</si>
  <si>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</si>
  <si>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</si>
  <si>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</si>
  <si>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</si>
  <si>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</si>
  <si>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</si>
  <si>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</si>
  <si>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</si>
  <si>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</si>
  <si>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</si>
  <si>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</si>
  <si>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</si>
  <si>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</si>
  <si>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</si>
  <si>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</si>
  <si>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</si>
  <si>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</si>
  <si>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</si>
  <si>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</si>
  <si>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</si>
  <si>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</si>
  <si>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</si>
  <si>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</si>
  <si>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</si>
  <si>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</si>
  <si>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</si>
  <si>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</si>
  <si>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</si>
  <si>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</si>
  <si>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</si>
  <si>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</si>
  <si>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</si>
  <si>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</si>
  <si>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</si>
  <si>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</si>
  <si>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</si>
  <si>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</si>
  <si>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</si>
  <si>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</si>
  <si>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</si>
  <si>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</si>
  <si>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</si>
  <si>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</si>
  <si>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</si>
  <si>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</si>
  <si>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</si>
  <si>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</si>
  <si>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</si>
  <si>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</si>
  <si>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</si>
  <si>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</si>
  <si>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</si>
  <si>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</si>
  <si>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</si>
  <si>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</si>
  <si>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</si>
  <si>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</si>
  <si>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</si>
  <si>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</si>
  <si>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</si>
  <si>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</si>
  <si>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</si>
  <si>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</si>
  <si>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</si>
  <si>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</si>
  <si>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</si>
  <si>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</si>
  <si>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</si>
  <si>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</si>
  <si>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</si>
  <si>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</si>
  <si>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</si>
  <si>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</si>
  <si>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</si>
  <si>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</si>
  <si>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</si>
  <si>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</si>
  <si>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</si>
  <si>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</si>
  <si>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</si>
  <si>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</si>
  <si>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</si>
  <si>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</si>
  <si>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</si>
  <si>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</si>
  <si>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</si>
  <si>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</si>
  <si>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</si>
  <si>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</si>
  <si>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</si>
  <si>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</si>
  <si>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</si>
  <si>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</si>
  <si>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</si>
  <si>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</si>
  <si>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</si>
  <si>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</si>
  <si>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</si>
  <si>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</si>
  <si>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</si>
  <si>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</si>
  <si>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</si>
  <si>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</si>
  <si>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</si>
  <si>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</si>
  <si>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</si>
  <si>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</si>
  <si>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</si>
  <si>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</si>
  <si>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</si>
  <si>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</si>
  <si>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</si>
  <si>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</si>
  <si>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</si>
  <si>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</si>
  <si>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</si>
  <si>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</si>
  <si>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</si>
  <si>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</si>
  <si>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</si>
  <si>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</si>
  <si>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</si>
  <si>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</si>
  <si>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</si>
  <si>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</si>
  <si>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</si>
  <si>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</si>
  <si>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</si>
  <si>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</si>
  <si>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</si>
  <si>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</si>
  <si>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</si>
  <si>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</si>
  <si>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</si>
  <si>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</si>
  <si>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</si>
  <si>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</si>
  <si>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</si>
  <si>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</si>
  <si>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</si>
  <si>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</si>
  <si>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</si>
  <si>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</si>
  <si>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</si>
  <si>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</si>
  <si>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</si>
  <si>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</si>
  <si>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</si>
  <si>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</si>
  <si>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</si>
  <si>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</si>
  <si>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</si>
  <si>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</si>
  <si>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</si>
  <si>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</si>
  <si>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</si>
  <si>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</si>
  <si>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</si>
  <si>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</si>
  <si>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</si>
  <si>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</si>
  <si>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</si>
  <si>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</si>
  <si>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</si>
  <si>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</si>
  <si>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</si>
  <si>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</si>
  <si>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</si>
  <si>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</si>
  <si>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</si>
  <si>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</si>
  <si>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</si>
  <si>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</si>
  <si>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</si>
  <si>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</si>
  <si>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</si>
  <si>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</si>
  <si>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</si>
  <si>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</si>
  <si>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</si>
  <si>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</si>
  <si>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</si>
  <si>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</si>
  <si>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</si>
  <si>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</si>
  <si>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</si>
  <si>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</si>
  <si>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</si>
  <si>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</si>
  <si>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</si>
  <si>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</si>
  <si>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</si>
  <si>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</si>
  <si>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</si>
  <si>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</si>
  <si>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</si>
  <si>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</si>
  <si>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</si>
  <si>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</si>
  <si>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</si>
  <si>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</si>
  <si>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</si>
  <si>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</si>
  <si>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</si>
  <si>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</si>
  <si>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</si>
  <si>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</si>
  <si>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</si>
  <si>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</si>
  <si>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</si>
  <si>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</si>
  <si>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</si>
  <si>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</si>
  <si>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</si>
  <si>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</si>
  <si>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</si>
  <si>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</si>
  <si>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</si>
  <si>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</si>
  <si>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</si>
  <si>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</si>
  <si>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</si>
  <si>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</si>
  <si>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</si>
  <si>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</si>
  <si>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</si>
  <si>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</si>
  <si>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</si>
  <si>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</si>
  <si>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</si>
  <si>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</si>
  <si>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</si>
  <si>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</si>
  <si>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</si>
  <si>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</si>
  <si>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</si>
  <si>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</si>
  <si>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</si>
  <si>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</si>
  <si>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</si>
  <si>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</si>
  <si>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</si>
  <si>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</si>
  <si>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</si>
  <si>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</si>
  <si>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</si>
  <si>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</si>
  <si>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</si>
  <si>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</si>
  <si>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</si>
  <si>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</si>
  <si>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</si>
  <si>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</si>
  <si>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</si>
  <si>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</si>
  <si>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</si>
  <si>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</si>
  <si>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</si>
  <si>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</si>
  <si>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</si>
  <si>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</si>
  <si>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</si>
  <si>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</si>
  <si>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</si>
  <si>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</si>
  <si>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</si>
  <si>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</si>
  <si>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</si>
  <si>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</si>
  <si>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</si>
  <si>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</si>
  <si>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</si>
  <si>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</si>
  <si>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</si>
  <si>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</si>
  <si>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</si>
  <si>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</si>
  <si>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</si>
  <si>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</si>
  <si>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</si>
  <si>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</si>
  <si>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</si>
  <si>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</si>
  <si>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</si>
  <si>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</si>
  <si>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</si>
  <si>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</si>
  <si>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</si>
  <si>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</si>
  <si>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</si>
  <si>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</si>
  <si>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</si>
  <si>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</si>
  <si>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</si>
  <si>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</si>
  <si>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</si>
  <si>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</si>
  <si>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</si>
  <si>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</si>
  <si>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</si>
  <si>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</si>
  <si>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</si>
  <si>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</si>
  <si>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</si>
  <si>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</si>
  <si>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</si>
  <si>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</si>
  <si>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</si>
  <si>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</si>
  <si>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</si>
  <si>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</si>
  <si>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</si>
  <si>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</si>
  <si>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</si>
  <si>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</si>
  <si>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</si>
  <si>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</si>
  <si>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</si>
  <si>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</si>
  <si>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</si>
  <si>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</si>
  <si>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</si>
  <si>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</si>
  <si>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</si>
  <si>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</si>
  <si>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</si>
  <si>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</si>
  <si>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</si>
  <si>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</si>
  <si>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</si>
  <si>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</si>
  <si>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</si>
  <si>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</si>
  <si>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</si>
  <si>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</si>
  <si>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</si>
  <si>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</si>
  <si>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</si>
  <si>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</si>
  <si>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</si>
  <si>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</si>
  <si>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</si>
  <si>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</si>
  <si>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</si>
  <si>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</si>
  <si>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</si>
  <si>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</si>
  <si>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</si>
  <si>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</si>
  <si>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</si>
  <si>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</si>
  <si>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</si>
  <si>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</si>
  <si>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</si>
  <si>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</si>
  <si>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</si>
  <si>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</si>
  <si>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</si>
  <si>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</si>
  <si>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</si>
  <si>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</si>
  <si>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</si>
  <si>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</si>
  <si>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</si>
  <si>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</si>
  <si>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</si>
  <si>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</si>
  <si>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</si>
  <si>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</si>
  <si>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</si>
  <si>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</si>
  <si>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</si>
  <si>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</si>
  <si>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</si>
  <si>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</si>
  <si>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</si>
  <si>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</si>
  <si>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</si>
  <si>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</si>
  <si>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</si>
  <si>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</si>
  <si>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</si>
  <si>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</si>
  <si>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</si>
  <si>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</si>
  <si>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</si>
  <si>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</si>
  <si>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</si>
  <si>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</si>
  <si>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</si>
  <si>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</si>
  <si>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</si>
  <si>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</si>
  <si>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</si>
  <si>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</si>
  <si>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</si>
  <si>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</si>
  <si>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</si>
  <si>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</si>
  <si>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</si>
  <si>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</si>
  <si>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</si>
  <si>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</si>
  <si>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</si>
  <si>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</si>
  <si>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</si>
  <si>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</si>
  <si>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</si>
  <si>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</si>
  <si>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</si>
  <si>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</si>
  <si>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</si>
  <si>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</si>
  <si>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</si>
  <si>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</si>
  <si>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</si>
  <si>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</si>
  <si>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</si>
  <si>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</si>
  <si>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</si>
  <si>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</si>
  <si>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</si>
  <si>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</si>
  <si>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</si>
  <si>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</si>
  <si>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</si>
  <si>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</si>
  <si>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</si>
  <si>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</si>
  <si>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</si>
  <si>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</si>
  <si>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</si>
  <si>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</si>
  <si>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</si>
  <si>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</si>
  <si>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</si>
  <si>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</si>
  <si>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</si>
  <si>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</si>
  <si>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</si>
  <si>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</si>
  <si>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</si>
  <si>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</si>
  <si>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</si>
  <si>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</si>
  <si>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</si>
  <si>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</si>
  <si>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</si>
  <si>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</si>
  <si>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</si>
  <si>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</si>
  <si>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</si>
  <si>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</si>
  <si>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</si>
  <si>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</si>
  <si>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</si>
  <si>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</si>
  <si>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</si>
  <si>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</si>
  <si>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</si>
  <si>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</si>
  <si>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</si>
  <si>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</si>
  <si>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</si>
  <si>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</si>
  <si>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</si>
  <si>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</si>
  <si>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</si>
  <si>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</si>
  <si>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</si>
  <si>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</si>
  <si>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</si>
  <si>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</si>
  <si>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</si>
  <si>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</si>
  <si>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</si>
  <si>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</si>
  <si>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</si>
  <si>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</si>
  <si>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</si>
  <si>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</si>
  <si>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</si>
  <si>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</si>
  <si>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</si>
  <si>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</si>
  <si>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</si>
  <si>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</si>
  <si>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</si>
  <si>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</si>
  <si>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</si>
  <si>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</si>
  <si>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</si>
  <si>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</si>
  <si>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</si>
  <si>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</si>
  <si>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</si>
  <si>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</si>
  <si>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</si>
  <si>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</si>
  <si>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</si>
  <si>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</si>
  <si>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</si>
  <si>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</si>
  <si>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</si>
  <si>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</si>
  <si>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</si>
  <si>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</si>
  <si>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</si>
  <si>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</si>
  <si>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</si>
  <si>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</si>
  <si>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</si>
  <si>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</si>
  <si>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</si>
  <si>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</si>
  <si>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</si>
  <si>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</si>
  <si>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</si>
  <si>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</si>
  <si>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</si>
  <si>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</si>
  <si>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</si>
  <si>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</si>
  <si>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</si>
  <si>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</si>
  <si>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</si>
  <si>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</si>
  <si>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</si>
  <si>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</si>
  <si>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</si>
  <si>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</si>
  <si>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</si>
  <si>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</si>
  <si>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</si>
  <si>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</si>
  <si>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</si>
  <si>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</si>
  <si>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</si>
  <si>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</si>
  <si>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</si>
  <si>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</si>
  <si>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</si>
  <si>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</si>
  <si>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</si>
  <si>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</si>
  <si>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</si>
  <si>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</si>
  <si>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</si>
  <si>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</si>
  <si>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</si>
  <si>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</si>
  <si>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</si>
  <si>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</si>
  <si>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</si>
  <si>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</si>
  <si>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</si>
  <si>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</si>
  <si>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</si>
  <si>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</si>
  <si>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</si>
  <si>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</si>
  <si>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</si>
  <si>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</si>
  <si>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</si>
  <si>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</si>
  <si>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</si>
  <si>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</si>
  <si>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</si>
  <si>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</si>
  <si>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</si>
  <si>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</si>
  <si>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</si>
  <si>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</si>
  <si>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</si>
  <si>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</si>
  <si>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</si>
  <si>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</si>
  <si>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</si>
  <si>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</si>
  <si>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</si>
  <si>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</si>
  <si>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</si>
  <si>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</si>
  <si>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</si>
  <si>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</si>
  <si>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</si>
  <si>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</si>
  <si>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</si>
  <si>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</si>
  <si>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</si>
  <si>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</si>
  <si>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</si>
  <si>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</si>
  <si>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</si>
  <si>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</si>
  <si>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</si>
  <si>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</si>
  <si>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</si>
  <si>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</si>
  <si>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</si>
  <si>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</si>
  <si>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</si>
  <si>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</si>
  <si>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</si>
  <si>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</si>
  <si>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</si>
  <si>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</si>
  <si>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</si>
  <si>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</si>
  <si>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</si>
  <si>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</si>
  <si>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</si>
  <si>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</si>
  <si>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</si>
  <si>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</si>
  <si>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</si>
  <si>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</si>
  <si>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</si>
  <si>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</si>
  <si>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</si>
  <si>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</si>
  <si>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</si>
  <si>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</si>
  <si>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</si>
  <si>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</si>
  <si>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</si>
  <si>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</si>
  <si>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</si>
  <si>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</si>
  <si>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</si>
  <si>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</si>
  <si>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</si>
  <si>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</si>
  <si>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</si>
  <si>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</si>
  <si>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</si>
  <si>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</si>
  <si>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</si>
  <si>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</si>
  <si>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</si>
  <si>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</si>
  <si>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</si>
  <si>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</si>
  <si>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</si>
  <si>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</si>
  <si>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</si>
  <si>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</si>
  <si>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</si>
  <si>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</si>
  <si>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</si>
  <si>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</si>
  <si>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</si>
  <si>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</si>
  <si>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</si>
  <si>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</si>
  <si>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</si>
  <si>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</si>
  <si>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</si>
  <si>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</si>
  <si>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</si>
  <si>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</si>
  <si>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</si>
  <si>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</si>
  <si>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</si>
  <si>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</si>
  <si>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</si>
  <si>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</si>
  <si>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</si>
  <si>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</si>
  <si>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</si>
  <si>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</si>
  <si>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</si>
  <si>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</si>
  <si>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</si>
  <si>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</si>
  <si>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</si>
  <si>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</si>
  <si>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</si>
  <si>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</si>
  <si>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</si>
  <si>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</si>
  <si>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</si>
  <si>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</si>
  <si>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</si>
  <si>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</si>
  <si>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</si>
  <si>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</si>
  <si>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</si>
  <si>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</si>
  <si>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</si>
  <si>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</si>
  <si>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</si>
  <si>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</si>
  <si>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</si>
  <si>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</si>
  <si>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</si>
  <si>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</si>
  <si>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</si>
  <si>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</si>
  <si>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</si>
  <si>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</si>
  <si>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</si>
  <si>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</si>
  <si>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</si>
  <si>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</si>
  <si>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</si>
  <si>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</si>
  <si>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</si>
  <si>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</si>
  <si>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</si>
  <si>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</si>
  <si>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</si>
  <si>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</si>
  <si>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</si>
  <si>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</si>
  <si>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</si>
  <si>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</si>
  <si>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</si>
  <si>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</si>
  <si>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</si>
  <si>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</si>
  <si>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</si>
  <si>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</si>
  <si>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</si>
  <si>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</si>
  <si>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</si>
  <si>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</si>
  <si>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</si>
  <si>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</si>
  <si>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</si>
  <si>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</si>
  <si>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</si>
  <si>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</si>
  <si>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</si>
  <si>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</si>
  <si>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</si>
  <si>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</si>
  <si>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</si>
  <si>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</si>
  <si>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</si>
  <si>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</si>
  <si>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</si>
  <si>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</si>
  <si>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</si>
  <si>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</si>
  <si>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</si>
  <si>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</si>
  <si>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</si>
  <si>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</si>
  <si>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</si>
  <si>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</si>
  <si>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</si>
  <si>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</si>
  <si>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</si>
  <si>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</si>
  <si>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</si>
  <si>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</si>
  <si>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</si>
  <si>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</si>
  <si>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</si>
  <si>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</si>
  <si>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</si>
  <si>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</si>
  <si>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</si>
  <si>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</si>
  <si>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</si>
  <si>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</si>
  <si>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</si>
  <si>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</si>
  <si>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</si>
  <si>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</si>
  <si>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</si>
  <si>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</si>
  <si>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</si>
  <si>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</si>
  <si>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</si>
  <si>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</si>
  <si>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</si>
  <si>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</si>
  <si>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</si>
  <si>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</si>
  <si>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</si>
  <si>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</si>
  <si>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</si>
  <si>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</si>
  <si>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</si>
  <si>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</si>
  <si>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</si>
  <si>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</si>
  <si>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</si>
  <si>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</si>
  <si>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</si>
  <si>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</si>
  <si>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</si>
  <si>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</si>
  <si>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</si>
  <si>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</si>
  <si>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</si>
  <si>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</si>
  <si>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</si>
  <si>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</si>
  <si>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</si>
  <si>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</si>
  <si>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</si>
  <si>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</si>
  <si>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</si>
  <si>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</si>
  <si>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</si>
  <si>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</si>
  <si>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</si>
  <si>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</si>
  <si>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</si>
  <si>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</si>
  <si>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</si>
  <si>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</si>
  <si>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</si>
  <si>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</si>
  <si>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</si>
  <si>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</si>
  <si>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</si>
  <si>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</si>
  <si>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</si>
  <si>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</si>
  <si>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</si>
  <si>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</si>
  <si>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</si>
  <si>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</si>
  <si>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</si>
  <si>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</si>
  <si>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</si>
  <si>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</si>
  <si>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</si>
  <si>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</si>
  <si>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</si>
  <si>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</si>
  <si>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</si>
  <si>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</si>
  <si>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</si>
  <si>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</si>
  <si>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</si>
  <si>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</si>
  <si>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</si>
  <si>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</si>
  <si>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</si>
  <si>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</si>
  <si>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</si>
  <si>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</si>
  <si>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</si>
  <si>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</si>
  <si>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</si>
  <si>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</si>
  <si>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</si>
  <si>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</si>
  <si>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</si>
  <si>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</si>
  <si>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</si>
  <si>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</si>
  <si>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</si>
  <si>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</si>
  <si>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</si>
  <si>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</si>
  <si>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</si>
  <si>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</si>
  <si>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</si>
  <si>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</si>
  <si>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</si>
  <si>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</si>
  <si>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</si>
  <si>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</si>
  <si>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</si>
  <si>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</si>
  <si>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</si>
  <si>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</si>
  <si>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</si>
  <si>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</si>
  <si>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</si>
  <si>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</si>
  <si>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</si>
  <si>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</si>
  <si>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</si>
  <si>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</si>
  <si>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</si>
  <si>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</si>
  <si>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</si>
  <si>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</si>
  <si>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</si>
  <si>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</si>
  <si>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</si>
  <si>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</si>
  <si>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</si>
  <si>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</si>
  <si>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</si>
  <si>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</si>
  <si>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</si>
  <si>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</si>
  <si>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</si>
  <si>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</si>
  <si>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</si>
  <si>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</si>
  <si>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</si>
  <si>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</si>
  <si>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</si>
  <si>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</si>
  <si>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</si>
  <si>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</si>
  <si>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</si>
  <si>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</si>
  <si>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</si>
  <si>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</si>
  <si>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</si>
  <si>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</si>
  <si>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</si>
  <si>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</si>
  <si>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</si>
  <si>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</si>
  <si>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</si>
  <si>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</si>
  <si>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</si>
  <si>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</si>
  <si>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</si>
  <si>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</si>
  <si>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</si>
  <si>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</si>
  <si>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</si>
  <si>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</si>
  <si>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</si>
  <si>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</si>
  <si>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</si>
  <si>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</si>
  <si>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</si>
  <si>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</si>
  <si>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</si>
  <si>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</si>
  <si>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</si>
  <si>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</si>
  <si>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</si>
  <si>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</si>
  <si>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</si>
  <si>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</si>
  <si>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</si>
  <si>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</si>
  <si>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</si>
  <si>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</si>
  <si>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</si>
  <si>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</si>
  <si>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</si>
  <si>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</si>
  <si>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</si>
  <si>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</si>
  <si>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</si>
  <si>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</si>
  <si>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</si>
  <si>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</si>
  <si>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</si>
  <si>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</si>
  <si>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</si>
  <si>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</si>
  <si>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</si>
  <si>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</si>
  <si>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</si>
  <si>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</si>
  <si>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</si>
  <si>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</si>
  <si>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</si>
  <si>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</si>
  <si>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</si>
  <si>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</si>
  <si>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</si>
  <si>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</si>
  <si>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</si>
  <si>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</si>
  <si>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</si>
  <si>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</si>
  <si>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</si>
  <si>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</si>
  <si>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</si>
  <si>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</si>
  <si>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</si>
  <si>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</si>
  <si>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</si>
  <si>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</si>
  <si>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</si>
  <si>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</si>
  <si>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</si>
  <si>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</si>
  <si>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</si>
  <si>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</si>
  <si>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</si>
  <si>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</si>
  <si>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</si>
  <si>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</si>
  <si>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</si>
  <si>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</si>
  <si>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</si>
  <si>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</si>
  <si>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</si>
  <si>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</si>
  <si>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</si>
  <si>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</si>
  <si>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</si>
  <si>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</si>
  <si>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</si>
  <si>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</si>
  <si>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</si>
  <si>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</si>
  <si>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</si>
  <si>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</si>
  <si>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</si>
  <si>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</si>
  <si>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</si>
  <si>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</si>
  <si>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</si>
  <si>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</si>
  <si>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</si>
  <si>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</si>
  <si>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</si>
  <si>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</si>
  <si>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</si>
  <si>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</si>
  <si>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</si>
  <si>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</si>
  <si>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</si>
  <si>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</si>
  <si>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</si>
  <si>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</si>
  <si>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</si>
  <si>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</si>
  <si>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</si>
  <si>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</si>
  <si>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</si>
  <si>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</si>
  <si>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</si>
  <si>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</si>
  <si>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</si>
  <si>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</si>
  <si>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</si>
  <si>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</si>
  <si>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</si>
  <si>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</si>
  <si>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</si>
  <si>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</si>
  <si>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</si>
  <si>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</si>
  <si>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</si>
  <si>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</si>
  <si>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</si>
  <si>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</si>
  <si>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</si>
  <si>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</si>
  <si>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</si>
  <si>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</si>
  <si>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</si>
  <si>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</si>
  <si>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</si>
  <si>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</si>
  <si>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</si>
  <si>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</si>
  <si>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</si>
  <si>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</si>
  <si>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</si>
  <si>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</si>
  <si>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</si>
  <si>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</si>
  <si>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</si>
  <si>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</si>
  <si>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</si>
  <si>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</si>
  <si>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</si>
  <si>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</si>
  <si>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</si>
  <si>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</si>
  <si>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</si>
  <si>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</si>
  <si>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</si>
  <si>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</si>
  <si>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</si>
  <si>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</si>
  <si>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</si>
  <si>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</si>
  <si>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</si>
  <si>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</si>
  <si>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</si>
  <si>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</si>
  <si>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</si>
  <si>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</si>
  <si>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</si>
  <si>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</si>
  <si>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</si>
  <si>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</si>
  <si>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</si>
  <si>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</si>
  <si>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</si>
  <si>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</si>
  <si>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</si>
  <si>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</si>
  <si>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</si>
  <si>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</si>
  <si>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</si>
  <si>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</si>
  <si>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</si>
  <si>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</si>
  <si>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</si>
  <si>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</si>
  <si>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</si>
  <si>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</si>
  <si>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</si>
  <si>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</si>
  <si>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</si>
  <si>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</si>
  <si>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</si>
  <si>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</si>
  <si>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</si>
  <si>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</si>
  <si>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</si>
  <si>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</si>
  <si>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</si>
  <si>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</si>
  <si>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</si>
  <si>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</si>
  <si>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</si>
  <si>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</si>
  <si>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</si>
  <si>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</si>
  <si>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</si>
  <si>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</si>
  <si>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</si>
  <si>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</si>
  <si>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</si>
  <si>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</si>
  <si>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</si>
  <si>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</si>
  <si>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</si>
  <si>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</si>
  <si>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</si>
  <si>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</si>
  <si>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</si>
  <si>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</si>
  <si>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</si>
  <si>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</si>
  <si>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</si>
  <si>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</si>
  <si>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</si>
  <si>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</si>
  <si>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</si>
  <si>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</si>
  <si>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</si>
  <si>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</si>
  <si>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</si>
  <si>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</si>
  <si>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</si>
  <si>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</si>
  <si>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</si>
  <si>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</si>
  <si>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</si>
  <si>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</si>
  <si>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</si>
  <si>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</si>
  <si>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</si>
  <si>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</si>
  <si>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</si>
  <si>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</si>
  <si>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</si>
  <si>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</si>
  <si>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</si>
  <si>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</si>
  <si>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</si>
  <si>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</si>
  <si>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</si>
  <si>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</si>
  <si>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</si>
  <si>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</si>
  <si>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</si>
  <si>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</si>
  <si>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</si>
  <si>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</si>
  <si>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</si>
  <si>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</si>
  <si>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</si>
  <si>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</si>
  <si>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</si>
  <si>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</si>
  <si>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</si>
  <si>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</si>
  <si>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</si>
  <si>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</si>
  <si>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</si>
  <si>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</si>
  <si>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</si>
  <si>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</si>
  <si>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</si>
  <si>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</si>
  <si>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</si>
  <si>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</si>
  <si>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</si>
  <si>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</si>
  <si>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</si>
  <si>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</si>
  <si>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</si>
  <si>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</si>
  <si>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</si>
  <si>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</si>
  <si>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</si>
  <si>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</si>
  <si>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</si>
  <si>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</si>
  <si>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</si>
  <si>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</si>
  <si>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</si>
  <si>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</si>
  <si>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</si>
  <si>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</si>
  <si>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</si>
  <si>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</si>
  <si>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</si>
  <si>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</si>
  <si>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</si>
  <si>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</si>
  <si>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</si>
  <si>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</si>
  <si>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</si>
  <si>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</si>
  <si>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</si>
  <si>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</si>
  <si>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</si>
  <si>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</si>
  <si>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</si>
  <si>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</si>
  <si>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</si>
  <si>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</si>
  <si>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</si>
  <si>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</si>
  <si>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</si>
  <si>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</si>
  <si>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</si>
  <si>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</si>
  <si>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</si>
  <si>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</si>
  <si>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</si>
  <si>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</si>
  <si>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</si>
  <si>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</si>
  <si>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</si>
  <si>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</si>
  <si>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</si>
  <si>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</si>
  <si>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</si>
  <si>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</si>
  <si>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</si>
  <si>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</si>
  <si>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</si>
  <si>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</si>
  <si>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</si>
  <si>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</si>
  <si>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</si>
  <si>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</si>
  <si>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</si>
  <si>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</si>
  <si>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</si>
  <si>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</si>
  <si>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</si>
  <si>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</si>
  <si>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</si>
  <si>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</si>
  <si>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</si>
  <si>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</si>
  <si>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</si>
  <si>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</si>
  <si>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</si>
  <si>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</si>
  <si>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</si>
  <si>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</si>
  <si>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</si>
  <si>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</si>
  <si>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</si>
  <si>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</si>
  <si>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</si>
  <si>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</si>
  <si>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</si>
  <si>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</si>
  <si>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</si>
  <si>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</si>
  <si>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</si>
  <si>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</si>
  <si>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</si>
  <si>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</si>
  <si>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</si>
  <si>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</si>
  <si>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</si>
  <si>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</si>
  <si>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</si>
  <si>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</si>
  <si>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</si>
  <si>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</si>
  <si>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</si>
  <si>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</si>
  <si>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</si>
  <si>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</si>
  <si>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</si>
  <si>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</si>
  <si>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</si>
  <si>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</si>
  <si>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</si>
  <si>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</si>
  <si>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</si>
  <si>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</si>
  <si>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</si>
  <si>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</si>
  <si>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</si>
  <si>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</si>
  <si>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</si>
  <si>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</si>
  <si>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</si>
  <si>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</si>
  <si>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</si>
  <si>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</si>
  <si>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</si>
  <si>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</si>
  <si>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</si>
  <si>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</si>
  <si>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</si>
  <si>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</si>
  <si>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</si>
  <si>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</si>
  <si>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</si>
  <si>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</si>
  <si>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</si>
  <si>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</si>
  <si>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</si>
  <si>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</si>
  <si>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</si>
  <si>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</si>
  <si>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</si>
  <si>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</si>
  <si>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</si>
  <si>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</si>
  <si>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</si>
  <si>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</si>
  <si>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</si>
  <si>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</si>
  <si>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</si>
  <si>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</si>
  <si>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</si>
  <si>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</si>
  <si>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</si>
  <si>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</si>
  <si>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</si>
  <si>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</si>
  <si>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</si>
  <si>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</si>
  <si>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</si>
  <si>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</si>
  <si>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</si>
  <si>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</si>
  <si>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</si>
  <si>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</si>
  <si>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</si>
  <si>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</si>
  <si>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</si>
  <si>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</si>
  <si>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</si>
  <si>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</si>
  <si>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</si>
  <si>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</si>
  <si>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</si>
  <si>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</si>
  <si>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</si>
  <si>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</si>
  <si>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</si>
  <si>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</si>
  <si>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</si>
  <si>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</si>
  <si>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</si>
  <si>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</si>
  <si>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</si>
  <si>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</si>
  <si>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</si>
  <si>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</si>
  <si>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</si>
  <si>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</si>
  <si>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</si>
  <si>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</si>
  <si>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</si>
  <si>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</si>
  <si>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</si>
  <si>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</si>
  <si>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</si>
  <si>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</si>
  <si>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</si>
  <si>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</si>
  <si>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</si>
  <si>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</si>
  <si>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</si>
  <si>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</si>
  <si>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</si>
  <si>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</si>
  <si>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</si>
  <si>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</si>
  <si>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</si>
  <si>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</si>
  <si>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</si>
  <si>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</si>
  <si>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</si>
  <si>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</si>
  <si>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</si>
  <si>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</si>
  <si>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</si>
  <si>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</si>
  <si>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</si>
  <si>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</si>
  <si>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</si>
  <si>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</si>
  <si>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</si>
  <si>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</si>
  <si>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</si>
  <si>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</si>
  <si>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</si>
  <si>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</si>
  <si>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</si>
  <si>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</si>
  <si>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</si>
  <si>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</si>
  <si>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</si>
  <si>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</si>
  <si>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</si>
  <si>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</si>
  <si>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</si>
  <si>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</si>
  <si>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</si>
  <si>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</si>
  <si>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</si>
  <si>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</si>
  <si>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</si>
  <si>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</si>
  <si>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</si>
  <si>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</si>
  <si>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</si>
  <si>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</si>
  <si>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</si>
  <si>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</si>
  <si>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</si>
  <si>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</si>
  <si>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</si>
  <si>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</si>
  <si>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</si>
  <si>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</si>
  <si>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</si>
  <si>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</si>
  <si>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</si>
  <si>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</si>
  <si>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</si>
  <si>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</si>
  <si>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</si>
  <si>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</si>
  <si>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</si>
  <si>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</si>
  <si>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</si>
  <si>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</si>
  <si>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</si>
  <si>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</si>
  <si>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</si>
  <si>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</si>
  <si>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</si>
  <si>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</si>
  <si>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</si>
  <si>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</si>
  <si>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</si>
  <si>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</si>
  <si>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</si>
  <si>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</si>
  <si>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</si>
  <si>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</si>
  <si>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</si>
  <si>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</si>
  <si>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</si>
  <si>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</si>
  <si>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</si>
  <si>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</si>
  <si>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</si>
  <si>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</si>
  <si>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</si>
  <si>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</si>
  <si>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</si>
  <si>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</si>
  <si>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</si>
  <si>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</si>
  <si>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</si>
  <si>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</si>
  <si>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</si>
  <si>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</si>
  <si>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</si>
  <si>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</si>
  <si>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</si>
  <si>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</si>
  <si>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</si>
  <si>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</si>
  <si>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</si>
  <si>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</si>
  <si>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</si>
  <si>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</si>
  <si>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</si>
  <si>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</si>
  <si>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</si>
  <si>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</si>
  <si>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</si>
  <si>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</si>
  <si>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</si>
  <si>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</si>
  <si>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</si>
  <si>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</si>
  <si>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</si>
  <si>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</si>
  <si>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</si>
  <si>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</si>
  <si>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</si>
  <si>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</si>
  <si>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</si>
  <si>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</si>
  <si>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</si>
  <si>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</si>
  <si>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</si>
  <si>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</si>
  <si>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</si>
  <si>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</si>
  <si>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</si>
  <si>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</si>
  <si>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</si>
  <si>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</si>
  <si>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</si>
  <si>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</si>
  <si>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</si>
  <si>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</si>
  <si>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</si>
  <si>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</si>
  <si>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</si>
  <si>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</si>
  <si>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</si>
  <si>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</si>
  <si>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</si>
  <si>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</si>
  <si>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</si>
  <si>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</si>
  <si>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</si>
  <si>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</si>
  <si>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</si>
  <si>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</si>
  <si>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</si>
  <si>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</si>
  <si>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</si>
  <si>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</si>
  <si>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</si>
  <si>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</si>
  <si>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</si>
  <si>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</si>
  <si>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</si>
  <si>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</si>
  <si>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</si>
  <si>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</si>
  <si>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</si>
  <si>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</si>
  <si>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</si>
  <si>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</si>
  <si>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</si>
  <si>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</si>
  <si>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</si>
  <si>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</si>
  <si>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</si>
  <si>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</si>
  <si>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</si>
  <si>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</si>
  <si>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</si>
  <si>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</si>
  <si>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</si>
  <si>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</si>
  <si>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</si>
  <si>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</si>
  <si>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</si>
  <si>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</si>
  <si>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</si>
  <si>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</si>
  <si>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</si>
  <si>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</si>
  <si>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</si>
  <si>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</si>
  <si>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</si>
  <si>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</si>
  <si>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</si>
  <si>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</si>
  <si>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</si>
  <si>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</si>
  <si>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</si>
  <si>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</si>
  <si>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</si>
  <si>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</si>
  <si>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</si>
  <si>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</si>
  <si>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</si>
  <si>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</si>
  <si>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</si>
  <si>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</si>
  <si>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</si>
  <si>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</si>
  <si>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</si>
  <si>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</si>
  <si>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</si>
  <si>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</si>
  <si>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</si>
  <si>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</si>
  <si>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</si>
  <si>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</si>
  <si>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</si>
  <si>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</si>
  <si>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</si>
  <si>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</si>
  <si>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</si>
  <si>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</si>
  <si>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</si>
  <si>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</si>
  <si>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</si>
  <si>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</si>
  <si>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</si>
  <si>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</si>
  <si>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</si>
  <si>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</si>
  <si>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</si>
  <si>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</si>
  <si>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</si>
  <si>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</si>
  <si>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</si>
  <si>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</si>
  <si>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</si>
  <si>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</si>
  <si>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</si>
  <si>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</si>
  <si>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</si>
  <si>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</si>
  <si>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</si>
  <si>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</si>
  <si>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</si>
  <si>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</si>
  <si>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</si>
  <si>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</si>
  <si>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</si>
  <si>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</si>
  <si>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</si>
  <si>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</si>
  <si>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</si>
  <si>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</si>
  <si>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</si>
  <si>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</si>
  <si>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</si>
  <si>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</si>
  <si>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</si>
  <si>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</si>
  <si>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</si>
  <si>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</si>
  <si>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</si>
  <si>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</si>
  <si>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</si>
  <si>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</si>
  <si>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</si>
  <si>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</si>
  <si>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</si>
  <si>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</si>
  <si>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</si>
  <si>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</si>
  <si>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</si>
  <si>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</si>
  <si>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</si>
  <si>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</si>
  <si>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</si>
  <si>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</si>
  <si>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</si>
  <si>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</si>
  <si>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</si>
  <si>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</si>
  <si>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</si>
  <si>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</si>
  <si>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</si>
  <si>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</si>
  <si>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</si>
  <si>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</si>
  <si>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</si>
  <si>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</si>
  <si>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</si>
  <si>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</si>
  <si>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</si>
  <si>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</si>
  <si>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</si>
  <si>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</si>
  <si>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</si>
  <si>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</si>
  <si>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</si>
  <si>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</si>
  <si>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</si>
  <si>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</si>
  <si>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</si>
  <si>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</si>
  <si>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</si>
  <si>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</si>
  <si>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</si>
  <si>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</si>
  <si>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</si>
  <si>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</si>
  <si>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</si>
  <si>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</si>
  <si>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</si>
  <si>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</si>
  <si>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</si>
  <si>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</si>
  <si>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</si>
  <si>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</si>
  <si>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</si>
  <si>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</si>
  <si>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</si>
  <si>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</si>
  <si>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</si>
  <si>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</si>
  <si>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</si>
  <si>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</si>
  <si>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</si>
  <si>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</si>
  <si>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</si>
  <si>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</si>
  <si>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</si>
  <si>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</si>
  <si>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</si>
  <si>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</si>
  <si>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</si>
  <si>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</si>
  <si>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</si>
  <si>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</si>
  <si>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</si>
  <si>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</si>
  <si>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</si>
  <si>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</si>
  <si>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</si>
  <si>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</si>
  <si>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</si>
  <si>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</si>
  <si>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</si>
  <si>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</si>
  <si>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</si>
  <si>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</si>
  <si>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</si>
  <si>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</si>
  <si>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</si>
  <si>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</si>
  <si>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</si>
  <si>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</si>
  <si>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</si>
  <si>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</si>
  <si>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</si>
  <si>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</si>
  <si>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</si>
  <si>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</si>
  <si>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</si>
  <si>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</si>
  <si>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</si>
  <si>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</si>
  <si>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</si>
  <si>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</si>
  <si>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</si>
  <si>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</si>
  <si>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</si>
  <si>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</si>
  <si>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</si>
  <si>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</si>
  <si>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</si>
  <si>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</si>
  <si>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</si>
  <si>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</si>
  <si>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</si>
  <si>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</si>
  <si>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</si>
  <si>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</si>
  <si>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</si>
  <si>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</si>
  <si>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</si>
  <si>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</si>
  <si>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</si>
  <si>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</si>
  <si>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</si>
  <si>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</si>
  <si>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</si>
  <si>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</si>
  <si>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</si>
  <si>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</si>
  <si>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</si>
  <si>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</si>
  <si>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</si>
  <si>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</si>
  <si>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</si>
  <si>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</si>
  <si>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</si>
  <si>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</si>
  <si>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</si>
  <si>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</si>
  <si>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</si>
  <si>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</si>
  <si>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</si>
  <si>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</si>
  <si>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</si>
  <si>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</si>
  <si>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</si>
  <si>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</si>
  <si>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</si>
  <si>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</si>
  <si>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</si>
  <si>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</si>
  <si>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</si>
  <si>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</si>
  <si>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</si>
  <si>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</si>
  <si>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</si>
  <si>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</si>
  <si>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</si>
  <si>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</si>
  <si>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</si>
  <si>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</si>
  <si>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</si>
  <si>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</si>
  <si>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</si>
  <si>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</si>
  <si>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</si>
  <si>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</si>
  <si>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</si>
  <si>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</si>
  <si>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</si>
  <si>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</si>
  <si>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</si>
  <si>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</si>
  <si>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</si>
  <si>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</si>
  <si>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</si>
  <si>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</si>
  <si>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</si>
  <si>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</si>
  <si>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</si>
  <si>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</si>
  <si>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</si>
  <si>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</si>
  <si>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</si>
  <si>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</si>
  <si>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</si>
  <si>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</si>
  <si>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</si>
  <si>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</si>
  <si>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</si>
  <si>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</si>
  <si>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</si>
  <si>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</si>
  <si>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</si>
  <si>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</si>
  <si>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</si>
  <si>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</si>
  <si>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</si>
  <si>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</si>
  <si>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</si>
  <si>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</si>
  <si>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</si>
  <si>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</si>
  <si>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</si>
  <si>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</si>
  <si>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</si>
  <si>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</si>
  <si>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</si>
  <si>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</si>
  <si>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</si>
  <si>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</si>
  <si>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</si>
  <si>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</si>
  <si>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</si>
  <si>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</si>
  <si>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</si>
  <si>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</si>
  <si>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</si>
  <si>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</si>
  <si>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</si>
  <si>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</si>
  <si>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</si>
  <si>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</si>
  <si>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</si>
  <si>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</si>
  <si>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</si>
  <si>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</si>
  <si>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</si>
  <si>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</si>
  <si>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</si>
  <si>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</si>
  <si>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</si>
  <si>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</si>
  <si>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</si>
  <si>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</si>
  <si>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</si>
  <si>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</si>
  <si>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</si>
  <si>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</si>
  <si>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</si>
  <si>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</si>
  <si>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</si>
  <si>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</si>
  <si>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</si>
  <si>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</si>
  <si>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</si>
  <si>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</si>
  <si>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</si>
  <si>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</si>
  <si>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</si>
  <si>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</si>
  <si>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</si>
  <si>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</si>
  <si>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</si>
  <si>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</si>
  <si>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</si>
  <si>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</si>
  <si>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</si>
  <si>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</si>
  <si>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</si>
  <si>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</si>
  <si>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</si>
  <si>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</si>
  <si>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</si>
  <si>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</si>
  <si>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</si>
  <si>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</si>
  <si>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</si>
  <si>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</si>
  <si>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</si>
  <si>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</si>
  <si>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</si>
  <si>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</si>
  <si>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</si>
  <si>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</si>
  <si>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</si>
  <si>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</si>
  <si>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</si>
  <si>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</si>
  <si>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</si>
  <si>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</si>
  <si>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</si>
  <si>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</si>
  <si>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</si>
  <si>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</si>
  <si>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</si>
  <si>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</si>
  <si>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</si>
  <si>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</si>
  <si>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</si>
  <si>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</si>
  <si>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</si>
  <si>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</si>
  <si>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</si>
  <si>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</si>
  <si>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</si>
  <si>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</si>
  <si>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</si>
  <si>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</si>
  <si>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</si>
  <si>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</si>
  <si>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</si>
  <si>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</si>
  <si>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</si>
  <si>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</si>
  <si>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</si>
  <si>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</si>
  <si>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</si>
  <si>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</si>
  <si>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</si>
  <si>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</si>
  <si>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</si>
  <si>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</si>
  <si>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</si>
  <si>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</si>
  <si>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</si>
  <si>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</si>
  <si>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</si>
  <si>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</si>
  <si>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</si>
  <si>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</si>
  <si>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</si>
  <si>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</si>
  <si>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</si>
  <si>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</si>
  <si>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</si>
  <si>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</si>
  <si>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</si>
  <si>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</si>
  <si>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</si>
  <si>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</si>
  <si>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</si>
  <si>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</si>
  <si>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</si>
  <si>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</si>
  <si>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</si>
  <si>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</si>
  <si>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</si>
  <si>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</si>
  <si>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</si>
  <si>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</si>
  <si>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</si>
  <si>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</si>
  <si>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</si>
  <si>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</si>
  <si>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</si>
  <si>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</si>
  <si>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</si>
  <si>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</si>
  <si>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</si>
  <si>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</si>
  <si>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</si>
  <si>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</si>
  <si>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</si>
  <si>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</si>
  <si>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</si>
  <si>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</si>
  <si>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</si>
  <si>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</si>
  <si>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</si>
  <si>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</si>
  <si>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</si>
  <si>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</si>
  <si>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</si>
  <si>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</si>
  <si>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</si>
  <si>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</si>
  <si>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</si>
  <si>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</si>
  <si>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</si>
  <si>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</si>
  <si>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</si>
  <si>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</si>
  <si>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</si>
  <si>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</si>
  <si>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</si>
  <si>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</si>
  <si>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</si>
  <si>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</si>
  <si>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</si>
  <si>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</si>
  <si>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</si>
  <si>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</si>
  <si>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</si>
  <si>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</si>
  <si>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</si>
  <si>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</si>
  <si>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</si>
  <si>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</si>
  <si>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</si>
  <si>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</si>
  <si>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</si>
  <si>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</si>
  <si>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</si>
  <si>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</si>
  <si>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</si>
  <si>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</si>
  <si>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</si>
  <si>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</si>
  <si>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</si>
  <si>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</si>
  <si>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</si>
  <si>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</si>
  <si>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</si>
  <si>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</si>
  <si>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</si>
  <si>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</si>
  <si>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</si>
  <si>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</si>
  <si>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</si>
  <si>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</si>
  <si>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</si>
  <si>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</si>
  <si>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</si>
  <si>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</si>
  <si>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</si>
  <si>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</si>
  <si>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</si>
  <si>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</si>
  <si>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</si>
  <si>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</si>
  <si>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</si>
  <si>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</si>
  <si>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</si>
  <si>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</si>
  <si>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</si>
  <si>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</si>
  <si>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</si>
  <si>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</si>
  <si>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</si>
  <si>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</si>
  <si>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</si>
  <si>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</si>
  <si>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</si>
  <si>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</si>
  <si>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</si>
  <si>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</si>
  <si>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</si>
  <si>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</si>
  <si>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</si>
  <si>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</si>
  <si>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</si>
  <si>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</si>
  <si>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</si>
  <si>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</si>
  <si>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</si>
  <si>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</si>
  <si>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</si>
  <si>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</si>
  <si>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</si>
  <si>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</si>
  <si>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</si>
  <si>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</si>
  <si>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</si>
  <si>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</si>
  <si>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</si>
  <si>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</si>
  <si>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</si>
  <si>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</si>
  <si>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</si>
  <si>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</si>
  <si>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</si>
  <si>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</si>
  <si>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</si>
  <si>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</si>
  <si>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</si>
  <si>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</si>
  <si>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</si>
  <si>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</si>
  <si>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</si>
  <si>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</si>
  <si>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</si>
  <si>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</si>
  <si>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</si>
  <si>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</si>
  <si>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</si>
  <si>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</si>
  <si>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</si>
  <si>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</si>
  <si>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</si>
  <si>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</si>
  <si>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</si>
  <si>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</si>
  <si>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</si>
  <si>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</si>
  <si>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</si>
  <si>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</si>
  <si>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</si>
  <si>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</si>
  <si>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</si>
  <si>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</si>
  <si>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</si>
  <si>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</si>
  <si>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</si>
  <si>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</si>
  <si>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</si>
  <si>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</si>
  <si>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</si>
  <si>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</si>
  <si>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</si>
  <si>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</si>
  <si>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</si>
  <si>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</si>
  <si>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</si>
  <si>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</si>
  <si>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</si>
  <si>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</si>
  <si>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</si>
  <si>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</si>
  <si>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</si>
  <si>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</si>
  <si>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</si>
  <si>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</si>
  <si>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</si>
  <si>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</si>
  <si>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</si>
  <si>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</si>
  <si>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</si>
  <si>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</si>
  <si>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</si>
  <si>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</si>
  <si>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</si>
  <si>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</si>
  <si>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</si>
  <si>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</si>
  <si>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</si>
  <si>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</si>
  <si>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</si>
  <si>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</si>
  <si>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</si>
  <si>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</si>
  <si>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</si>
  <si>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</si>
  <si>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</si>
  <si>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</si>
  <si>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</si>
  <si>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</si>
  <si>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</si>
  <si>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</si>
  <si>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</si>
  <si>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</si>
  <si>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</si>
  <si>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</si>
  <si>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</si>
  <si>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</si>
  <si>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</si>
  <si>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</si>
  <si>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</si>
  <si>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</si>
  <si>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</si>
  <si>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</si>
  <si>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</si>
  <si>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</si>
  <si>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</si>
  <si>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</si>
  <si>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</si>
  <si>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</si>
  <si>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</si>
  <si>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</si>
  <si>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</si>
  <si>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</si>
  <si>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</si>
  <si>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</si>
  <si>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</si>
  <si>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</si>
  <si>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</si>
  <si>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</si>
  <si>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</si>
  <si>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</si>
  <si>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</si>
  <si>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</si>
  <si>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</si>
  <si>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</si>
  <si>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</si>
  <si>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</si>
  <si>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</si>
  <si>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</si>
  <si>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</si>
  <si>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</si>
  <si>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</si>
  <si>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</si>
  <si>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</si>
  <si>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</si>
  <si>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</si>
  <si>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</si>
  <si>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</si>
  <si>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</si>
  <si>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</si>
  <si>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</si>
  <si>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</si>
  <si>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</si>
  <si>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</si>
  <si>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</si>
  <si>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</si>
  <si>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</si>
  <si>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</si>
  <si>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</si>
  <si>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</si>
  <si>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</si>
  <si>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</si>
  <si>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</si>
  <si>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</si>
  <si>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</si>
  <si>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</si>
  <si>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</si>
  <si>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</si>
  <si>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</si>
  <si>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</si>
  <si>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</si>
  <si>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</si>
  <si>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</si>
  <si>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</si>
  <si>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</si>
  <si>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</si>
  <si>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</si>
  <si>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</si>
  <si>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</si>
  <si>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</si>
  <si>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</si>
  <si>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</si>
  <si>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</si>
  <si>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</si>
  <si>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</si>
  <si>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</si>
  <si>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</si>
  <si>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</si>
  <si>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</si>
  <si>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</si>
  <si>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</si>
  <si>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</si>
  <si>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</si>
  <si>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</si>
  <si>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</si>
  <si>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</si>
  <si>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</si>
  <si>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</si>
  <si>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</si>
  <si>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</si>
  <si>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</si>
  <si>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</si>
  <si>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</si>
  <si>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</si>
  <si>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</si>
  <si>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</si>
  <si>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</si>
  <si>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</si>
  <si>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</si>
  <si>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</si>
  <si>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</si>
  <si>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</si>
  <si>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</si>
  <si>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</si>
  <si>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</si>
  <si>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</si>
  <si>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</si>
  <si>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</si>
  <si>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</si>
  <si>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</si>
  <si>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</si>
  <si>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</si>
  <si>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</si>
  <si>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</si>
  <si>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</si>
  <si>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</si>
  <si>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</si>
  <si>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</si>
  <si>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</si>
  <si>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</si>
  <si>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</si>
  <si>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</si>
  <si>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</si>
  <si>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</si>
  <si>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</si>
  <si>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</si>
  <si>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</si>
  <si>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</si>
  <si>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</si>
  <si>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</si>
  <si>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</si>
  <si>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</si>
  <si>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</si>
  <si>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</si>
  <si>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</si>
  <si>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</si>
  <si>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</si>
  <si>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</si>
  <si>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</si>
  <si>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</si>
  <si>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</si>
  <si>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</si>
  <si>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</si>
  <si>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</si>
  <si>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</si>
  <si>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</si>
  <si>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</si>
  <si>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</si>
  <si>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</si>
  <si>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</si>
  <si>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</si>
  <si>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</si>
  <si>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</si>
  <si>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</si>
  <si>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</si>
  <si>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</si>
  <si>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</si>
  <si>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</si>
  <si>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</si>
  <si>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</si>
  <si>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</si>
  <si>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</si>
  <si>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</si>
  <si>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</si>
  <si>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</si>
  <si>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</si>
  <si>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</si>
  <si>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</si>
  <si>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</si>
  <si>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</si>
  <si>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</si>
  <si>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</si>
  <si>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</si>
  <si>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</si>
  <si>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</si>
  <si>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</si>
  <si>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</si>
  <si>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</si>
  <si>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</si>
  <si>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</si>
  <si>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</si>
  <si>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</si>
  <si>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</si>
  <si>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</si>
  <si>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</si>
  <si>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</si>
  <si>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</si>
  <si>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</si>
  <si>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</si>
  <si>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</si>
  <si>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</si>
  <si>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</si>
  <si>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</si>
  <si>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</si>
  <si>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</si>
  <si>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</si>
  <si>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</si>
  <si>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</si>
  <si>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</si>
  <si>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</si>
  <si>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</si>
  <si>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</si>
  <si>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</si>
  <si>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</si>
  <si>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</si>
  <si>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</si>
  <si>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</si>
  <si>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</si>
  <si>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</si>
  <si>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</si>
  <si>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</si>
  <si>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</si>
  <si>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</si>
  <si>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</si>
  <si>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</si>
  <si>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</si>
  <si>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</si>
  <si>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</si>
  <si>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</si>
  <si>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</si>
  <si>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</si>
  <si>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</si>
  <si>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</si>
  <si>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</si>
  <si>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</si>
  <si>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</si>
  <si>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</si>
  <si>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</si>
  <si>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</si>
  <si>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</si>
  <si>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</si>
  <si>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</si>
  <si>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</si>
  <si>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</si>
  <si>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</si>
  <si>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</si>
  <si>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</si>
  <si>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</si>
  <si>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</si>
  <si>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</si>
  <si>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</si>
  <si>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</si>
  <si>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</si>
  <si>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</si>
  <si>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</si>
  <si>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</si>
  <si>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</si>
  <si>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</si>
  <si>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</si>
  <si>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</si>
  <si>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</si>
  <si>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</si>
  <si>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</si>
  <si>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</si>
  <si>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</si>
  <si>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</si>
  <si>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</si>
  <si>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</si>
  <si>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</si>
  <si>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</si>
  <si>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</si>
  <si>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</si>
  <si>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</si>
  <si>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</si>
  <si>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</si>
  <si>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</si>
  <si>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</si>
  <si>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</si>
  <si>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</si>
  <si>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</si>
  <si>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</si>
  <si>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</si>
  <si>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</si>
  <si>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</si>
  <si>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</si>
  <si>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</si>
  <si>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</si>
  <si>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</si>
  <si>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</si>
  <si>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</si>
  <si>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</si>
  <si>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</si>
  <si>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</si>
  <si>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</si>
  <si>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</si>
  <si>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</si>
  <si>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</si>
  <si>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</si>
  <si>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</si>
  <si>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</si>
  <si>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</si>
  <si>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</si>
  <si>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</si>
  <si>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</si>
  <si>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</si>
  <si>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</si>
  <si>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</si>
  <si>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</si>
  <si>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</si>
  <si>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</si>
  <si>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</si>
  <si>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</si>
  <si>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</si>
  <si>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</si>
  <si>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</si>
  <si>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</si>
  <si>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</si>
  <si>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</si>
  <si>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</si>
  <si>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</si>
  <si>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</si>
  <si>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</si>
  <si>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</si>
  <si>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</si>
  <si>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</si>
  <si>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</si>
  <si>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</si>
  <si>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</si>
  <si>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</si>
  <si>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</si>
  <si>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</si>
  <si>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</si>
  <si>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</si>
  <si>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</si>
  <si>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</si>
  <si>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</si>
  <si>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</si>
  <si>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</si>
  <si>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</si>
  <si>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</si>
  <si>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</si>
  <si>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</si>
  <si>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</si>
  <si>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</si>
  <si>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</si>
  <si>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</si>
  <si>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</si>
  <si>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</si>
  <si>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</si>
  <si>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</si>
  <si>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</si>
  <si>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</si>
  <si>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</si>
  <si>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</si>
  <si>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</si>
  <si>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</si>
  <si>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</si>
  <si>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</si>
  <si>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</si>
  <si>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</si>
  <si>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</si>
  <si>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</si>
  <si>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</si>
  <si>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</si>
  <si>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</si>
  <si>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</si>
  <si>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</si>
  <si>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</si>
  <si>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</si>
  <si>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</si>
  <si>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</si>
  <si>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</si>
  <si>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</si>
  <si>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</si>
  <si>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</si>
  <si>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</si>
  <si>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</si>
  <si>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</si>
  <si>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</si>
  <si>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</si>
  <si>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</si>
  <si>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</si>
  <si>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</si>
  <si>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</si>
  <si>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</si>
  <si>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</si>
  <si>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</si>
  <si>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</si>
  <si>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</si>
  <si>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</si>
  <si>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</si>
  <si>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</si>
  <si>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</si>
  <si>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</si>
  <si>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</si>
  <si>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</si>
  <si>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</si>
  <si>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</si>
  <si>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</si>
  <si>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</si>
  <si>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</si>
  <si>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</si>
  <si>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</si>
  <si>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</si>
  <si>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</si>
  <si>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</si>
  <si>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</si>
  <si>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</si>
  <si>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</si>
  <si>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</si>
  <si>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</si>
  <si>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</si>
  <si>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</si>
  <si>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</si>
  <si>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</si>
  <si>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</si>
  <si>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</si>
  <si>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</si>
  <si>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</si>
  <si>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</si>
  <si>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</si>
  <si>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</si>
  <si>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</si>
  <si>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</si>
  <si>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</si>
  <si>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</si>
  <si>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</si>
  <si>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</si>
  <si>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</si>
  <si>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</si>
  <si>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</si>
  <si>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</si>
  <si>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</si>
  <si>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</si>
  <si>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</si>
  <si>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</si>
  <si>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</si>
  <si>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</si>
  <si>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</si>
  <si>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</si>
  <si>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</si>
  <si>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</si>
  <si>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</si>
  <si>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</si>
  <si>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</si>
  <si>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</si>
  <si>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</si>
  <si>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</si>
  <si>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</si>
  <si>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</si>
  <si>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</si>
  <si>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</si>
  <si>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</si>
  <si>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</si>
  <si>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</si>
  <si>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</si>
  <si>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</si>
  <si>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</si>
  <si>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</si>
  <si>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</si>
  <si>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</si>
  <si>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</si>
  <si>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</si>
  <si>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</si>
  <si>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</si>
  <si>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</si>
  <si>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</si>
  <si>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</si>
  <si>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</si>
  <si>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</si>
  <si>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</si>
  <si>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</si>
  <si>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</si>
  <si>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</si>
  <si>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</si>
  <si>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</si>
  <si>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</si>
  <si>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</si>
  <si>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</si>
  <si>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</si>
  <si>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</si>
  <si>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</si>
  <si>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</si>
  <si>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</si>
  <si>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</si>
  <si>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</si>
  <si>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</si>
  <si>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</si>
  <si>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</si>
  <si>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</si>
  <si>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</si>
  <si>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</si>
  <si>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</si>
  <si>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</si>
  <si>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</si>
  <si>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</si>
  <si>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</si>
  <si>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</si>
  <si>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</si>
  <si>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</si>
  <si>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</si>
  <si>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</si>
  <si>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</si>
  <si>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</si>
  <si>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</si>
  <si>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</si>
  <si>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</si>
  <si>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</si>
  <si>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</si>
  <si>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</si>
  <si>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</si>
  <si>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</si>
  <si>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</si>
  <si>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</si>
  <si>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</si>
  <si>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</si>
  <si>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</si>
  <si>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</si>
  <si>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</si>
  <si>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</si>
  <si>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</si>
  <si>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</si>
  <si>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</si>
  <si>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</si>
  <si>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</si>
  <si>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</si>
  <si>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</si>
  <si>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</si>
  <si>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</si>
  <si>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</si>
  <si>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</si>
  <si>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</si>
  <si>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</si>
  <si>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</si>
  <si>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</si>
  <si>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</si>
  <si>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</si>
  <si>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</si>
  <si>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</si>
  <si>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</si>
  <si>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</si>
  <si>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</si>
  <si>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</si>
  <si>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</si>
  <si>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</si>
  <si>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</si>
  <si>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</si>
  <si>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</si>
  <si>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</si>
  <si>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</si>
  <si>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</si>
  <si>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</si>
  <si>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</si>
  <si>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</si>
  <si>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</si>
  <si>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</si>
  <si>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</si>
  <si>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</si>
  <si>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</si>
  <si>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</si>
  <si>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</si>
  <si>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</si>
  <si>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</si>
  <si>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</si>
  <si>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</si>
  <si>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</si>
  <si>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</si>
  <si>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</si>
  <si>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</si>
  <si>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</si>
  <si>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</si>
  <si>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</si>
  <si>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</si>
  <si>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</si>
  <si>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</si>
  <si>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</si>
  <si>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</si>
  <si>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</si>
  <si>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</si>
  <si>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</si>
  <si>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</si>
  <si>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</si>
  <si>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</si>
  <si>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</si>
  <si>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</si>
  <si>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</si>
  <si>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</si>
  <si>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</si>
  <si>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</si>
  <si>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</si>
  <si>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</si>
  <si>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</si>
  <si>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</si>
  <si>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</si>
  <si>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</si>
  <si>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</si>
  <si>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</si>
  <si>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</si>
  <si>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</si>
  <si>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</si>
  <si>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</si>
  <si>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</si>
  <si>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</si>
  <si>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</si>
  <si>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</si>
  <si>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</si>
  <si>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</si>
  <si>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</si>
  <si>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</si>
  <si>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</si>
  <si>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</si>
  <si>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</si>
  <si>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</si>
  <si>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</si>
  <si>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</si>
  <si>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</si>
  <si>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</si>
  <si>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</si>
  <si>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</si>
  <si>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</si>
  <si>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</si>
  <si>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</si>
  <si>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</si>
  <si>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</si>
  <si>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</si>
  <si>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</si>
  <si>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</si>
  <si>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</si>
  <si>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</si>
  <si>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</si>
  <si>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</si>
  <si>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</si>
  <si>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</si>
  <si>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</si>
  <si>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</si>
  <si>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</si>
  <si>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</si>
  <si>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</si>
  <si>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</si>
  <si>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</si>
  <si>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</si>
  <si>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</si>
  <si>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</si>
  <si>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</si>
  <si>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</si>
  <si>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</si>
  <si>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</si>
  <si>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</si>
  <si>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</si>
  <si>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</si>
  <si>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</si>
  <si>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</si>
  <si>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</si>
  <si>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</si>
  <si>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</si>
  <si>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</si>
  <si>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</si>
  <si>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</si>
  <si>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</si>
  <si>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</si>
  <si>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</si>
  <si>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</si>
  <si>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</si>
  <si>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</si>
  <si>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</si>
  <si>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</si>
  <si>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</si>
  <si>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</si>
  <si>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</si>
  <si>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</si>
  <si>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</si>
  <si>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</si>
  <si>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</si>
  <si>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</si>
  <si>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</si>
  <si>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</si>
  <si>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</si>
  <si>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</si>
  <si>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</si>
  <si>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</si>
  <si>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</si>
  <si>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</si>
  <si>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</si>
  <si>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</si>
  <si>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</si>
  <si>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</si>
  <si>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</si>
  <si>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</si>
  <si>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</si>
  <si>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</si>
  <si>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</si>
  <si>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</si>
  <si>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</si>
  <si>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</si>
  <si>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</si>
  <si>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</si>
  <si>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</si>
  <si>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</si>
  <si>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</si>
  <si>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</si>
  <si>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</si>
  <si>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</si>
  <si>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</si>
  <si>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</si>
  <si>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</si>
  <si>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</si>
  <si>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</si>
  <si>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</si>
  <si>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</si>
  <si>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</si>
  <si>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</si>
  <si>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</si>
  <si>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</si>
  <si>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</si>
  <si>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</si>
  <si>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</si>
  <si>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</si>
  <si>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</si>
  <si>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</si>
  <si>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</si>
  <si>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</si>
  <si>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</si>
  <si>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</si>
  <si>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</si>
  <si>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</si>
  <si>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</si>
  <si>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</si>
  <si>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</si>
  <si>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</si>
  <si>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</si>
  <si>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</si>
  <si>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</si>
  <si>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</si>
  <si>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</si>
  <si>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</si>
  <si>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</si>
  <si>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</si>
  <si>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</si>
  <si>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</si>
  <si>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</si>
  <si>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</si>
  <si>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</si>
  <si>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</si>
  <si>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</si>
  <si>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</si>
  <si>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</si>
  <si>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</si>
  <si>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</si>
  <si>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</si>
  <si>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</si>
  <si>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</si>
  <si>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</si>
  <si>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</si>
  <si>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</si>
  <si>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</si>
  <si>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</si>
  <si>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</si>
  <si>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</si>
  <si>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</si>
  <si>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</si>
  <si>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</si>
  <si>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</si>
  <si>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</si>
  <si>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</si>
  <si>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</si>
  <si>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</si>
  <si>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</si>
  <si>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</si>
  <si>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</si>
  <si>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</si>
  <si>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</si>
  <si>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</si>
  <si>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</si>
  <si>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</si>
  <si>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</si>
  <si>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</si>
  <si>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</si>
  <si>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</si>
  <si>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</si>
  <si>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</si>
  <si>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</si>
  <si>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</si>
  <si>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</si>
  <si>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</si>
  <si>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</si>
  <si>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</si>
  <si>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</si>
  <si>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</si>
  <si>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</si>
  <si>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</si>
  <si>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</si>
  <si>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</si>
  <si>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</si>
  <si>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</si>
  <si>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</si>
  <si>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</si>
  <si>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</si>
  <si>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</si>
  <si>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</si>
  <si>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</si>
  <si>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</si>
  <si>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</si>
  <si>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</si>
  <si>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</si>
  <si>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</si>
  <si>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</si>
  <si>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</si>
  <si>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</si>
  <si>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</si>
  <si>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</si>
  <si>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</si>
  <si>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</si>
  <si>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</si>
  <si>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</si>
  <si>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</si>
  <si>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</si>
  <si>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</si>
  <si>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</si>
  <si>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</si>
  <si>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</si>
  <si>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</si>
  <si>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</si>
  <si>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</si>
  <si>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</si>
  <si>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</si>
  <si>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</si>
  <si>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</si>
  <si>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</si>
  <si>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</si>
  <si>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</si>
  <si>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</si>
  <si>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</si>
  <si>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</si>
  <si>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</si>
  <si>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</si>
  <si>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</si>
  <si>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</si>
  <si>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</si>
  <si>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</si>
  <si>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</si>
  <si>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</si>
  <si>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</si>
  <si>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</si>
  <si>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</si>
  <si>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</si>
  <si>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</si>
  <si>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</si>
  <si>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</si>
  <si>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</si>
  <si>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</si>
  <si>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</si>
  <si>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</si>
  <si>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</si>
  <si>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</si>
  <si>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</si>
  <si>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</si>
  <si>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</si>
  <si>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</si>
  <si>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</si>
  <si>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</si>
  <si>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</si>
  <si>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</si>
  <si>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</si>
  <si>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</si>
  <si>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</si>
  <si>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</si>
  <si>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</si>
  <si>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</si>
  <si>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</si>
  <si>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</si>
  <si>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</si>
  <si>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</si>
  <si>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</si>
  <si>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</si>
  <si>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</si>
  <si>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</si>
  <si>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</si>
  <si>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</si>
  <si>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</si>
  <si>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</si>
  <si>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</si>
  <si>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</si>
  <si>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</si>
  <si>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</si>
  <si>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</si>
  <si>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</si>
  <si>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</si>
  <si>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</si>
  <si>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</si>
  <si>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</si>
  <si>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</si>
  <si>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</si>
  <si>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</si>
  <si>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</si>
  <si>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</si>
  <si>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</si>
  <si>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</si>
  <si>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</si>
  <si>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</si>
  <si>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</si>
  <si>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</si>
  <si>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</si>
  <si>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</si>
  <si>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</si>
  <si>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</si>
  <si>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</si>
  <si>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</si>
  <si>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</si>
  <si>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</si>
  <si>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</si>
  <si>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</si>
  <si>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</si>
  <si>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</si>
  <si>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</si>
  <si>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</si>
  <si>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</si>
  <si>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</si>
  <si>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</si>
  <si>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</si>
  <si>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</si>
  <si>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</si>
  <si>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</si>
  <si>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</si>
  <si>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</si>
  <si>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</si>
  <si>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</si>
  <si>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</si>
  <si>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</si>
  <si>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</si>
  <si>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</si>
  <si>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</si>
  <si>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</si>
  <si>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</si>
  <si>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</si>
  <si>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</si>
  <si>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</si>
  <si>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</si>
  <si>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</si>
  <si>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</si>
  <si>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</si>
  <si>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</si>
  <si>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</si>
  <si>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</si>
  <si>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</si>
  <si>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</si>
  <si>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</si>
  <si>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</si>
  <si>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</si>
  <si>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</si>
  <si>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</si>
  <si>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</si>
  <si>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</si>
  <si>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</si>
  <si>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</si>
  <si>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</si>
  <si>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</si>
  <si>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</si>
  <si>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</si>
  <si>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</si>
  <si>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</si>
  <si>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</si>
  <si>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</si>
  <si>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</si>
  <si>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</si>
  <si>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</si>
  <si>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</si>
  <si>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</si>
  <si>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</si>
  <si>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</si>
  <si>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</si>
  <si>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</si>
  <si>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</si>
  <si>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</si>
  <si>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</si>
  <si>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</si>
  <si>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</si>
  <si>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</si>
  <si>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</si>
  <si>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</si>
  <si>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</si>
  <si>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</si>
  <si>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</si>
  <si>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</si>
  <si>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</si>
  <si>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</si>
  <si>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</si>
  <si>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</si>
  <si>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</si>
  <si>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</si>
  <si>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</si>
  <si>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</si>
  <si>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</si>
  <si>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</si>
  <si>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</si>
  <si>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</si>
  <si>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</si>
  <si>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</si>
  <si>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</si>
  <si>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</si>
  <si>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</si>
  <si>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</si>
  <si>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</si>
  <si>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</si>
  <si>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</si>
  <si>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</si>
  <si>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</si>
  <si>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</si>
  <si>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</si>
  <si>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</si>
  <si>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</si>
  <si>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</si>
  <si>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</si>
  <si>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</si>
  <si>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</si>
  <si>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</si>
  <si>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</si>
  <si>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</si>
  <si>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</si>
  <si>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</si>
  <si>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</si>
  <si>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</si>
  <si>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</si>
  <si>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</si>
  <si>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</si>
  <si>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</si>
  <si>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</si>
  <si>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</si>
  <si>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</si>
  <si>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</si>
  <si>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</si>
  <si>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</si>
  <si>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</si>
  <si>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</si>
  <si>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</si>
  <si>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</si>
  <si>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</si>
  <si>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</si>
  <si>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</si>
  <si>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</si>
  <si>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</si>
  <si>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</si>
  <si>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</si>
  <si>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</si>
  <si>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</si>
  <si>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</si>
  <si>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</si>
  <si>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</si>
  <si>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</si>
  <si>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</si>
  <si>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</si>
  <si>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</si>
  <si>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</si>
  <si>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</si>
  <si>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</si>
  <si>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</si>
  <si>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</si>
  <si>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</si>
  <si>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</si>
  <si>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</si>
  <si>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</si>
  <si>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</si>
  <si>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</si>
  <si>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</si>
  <si>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</si>
  <si>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</si>
  <si>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</si>
  <si>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</si>
  <si>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</si>
  <si>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</si>
  <si>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</si>
  <si>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</si>
  <si>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</si>
  <si>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</si>
  <si>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</si>
  <si>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</si>
  <si>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</si>
  <si>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</si>
  <si>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</si>
  <si>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</si>
  <si>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</si>
  <si>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</si>
  <si>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</si>
  <si>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</si>
  <si>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</si>
  <si>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</si>
  <si>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</si>
  <si>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</si>
  <si>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</si>
  <si>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</si>
  <si>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</si>
  <si>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</si>
  <si>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</si>
  <si>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</si>
  <si>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</si>
  <si>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</si>
  <si>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</si>
  <si>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</si>
  <si>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</si>
  <si>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</si>
  <si>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</si>
  <si>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</si>
  <si>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</si>
  <si>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</si>
  <si>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</si>
  <si>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</si>
  <si>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</si>
  <si>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</si>
  <si>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</si>
  <si>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</si>
  <si>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</si>
  <si>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</si>
  <si>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</si>
  <si>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</si>
  <si>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</si>
  <si>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</si>
  <si>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</si>
  <si>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</si>
  <si>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</si>
  <si>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</si>
  <si>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</si>
  <si>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</si>
  <si>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</si>
  <si>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</si>
  <si>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</si>
  <si>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</si>
  <si>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</si>
  <si>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</si>
  <si>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</si>
  <si>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</si>
  <si>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</si>
  <si>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</si>
  <si>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</si>
  <si>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</si>
  <si>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</si>
  <si>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</si>
  <si>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</si>
  <si>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</si>
  <si>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</si>
  <si>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</si>
  <si>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</si>
  <si>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</si>
  <si>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</si>
  <si>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</si>
  <si>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</si>
  <si>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</si>
  <si>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</si>
  <si>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</si>
  <si>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</si>
  <si>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</si>
  <si>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</si>
  <si>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</si>
  <si>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</si>
  <si>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</si>
  <si>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</si>
  <si>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</si>
  <si>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</si>
  <si>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</si>
  <si>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</si>
  <si>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</si>
  <si>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</si>
  <si>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</si>
  <si>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</si>
  <si>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</si>
  <si>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</si>
  <si>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</si>
  <si>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</si>
  <si>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</si>
  <si>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</si>
  <si>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</si>
  <si>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</si>
  <si>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</si>
  <si>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</si>
  <si>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</si>
  <si>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</si>
  <si>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</si>
  <si>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</si>
  <si>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</si>
  <si>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</si>
  <si>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</si>
  <si>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</si>
  <si>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</si>
  <si>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</si>
  <si>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</si>
  <si>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</si>
  <si>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</si>
  <si>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</si>
  <si>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</si>
  <si>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</si>
  <si>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</si>
  <si>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</si>
  <si>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</si>
  <si>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</si>
  <si>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</si>
  <si>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</si>
  <si>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</si>
  <si>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</si>
  <si>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</si>
  <si>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</si>
  <si>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</si>
  <si>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</si>
  <si>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</si>
  <si>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</si>
  <si>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</si>
  <si>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</si>
  <si>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</si>
  <si>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</si>
  <si>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</si>
  <si>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</si>
  <si>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</si>
  <si>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</si>
  <si>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</si>
  <si>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</si>
  <si>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</si>
  <si>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</si>
  <si>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</si>
  <si>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</si>
  <si>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</si>
  <si>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</si>
  <si>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</si>
  <si>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</si>
  <si>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</si>
  <si>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</si>
  <si>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</si>
  <si>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</si>
  <si>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</si>
  <si>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</si>
  <si>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</si>
  <si>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</si>
  <si>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</si>
  <si>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</si>
  <si>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</si>
  <si>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</si>
  <si>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</si>
  <si>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</si>
  <si>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</si>
  <si>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</si>
  <si>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</si>
  <si>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</si>
  <si>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</si>
  <si>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</si>
  <si>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</si>
  <si>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</si>
  <si>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</si>
  <si>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</si>
  <si>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</si>
  <si>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</si>
  <si>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</si>
  <si>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</si>
  <si>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</si>
  <si>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</si>
  <si>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</si>
  <si>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</si>
  <si>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</si>
  <si>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</si>
  <si>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</si>
  <si>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</si>
  <si>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</si>
  <si>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</si>
  <si>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</si>
  <si>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</si>
  <si>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</si>
  <si>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</si>
  <si>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</si>
  <si>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</si>
  <si>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</si>
  <si>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</si>
  <si>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</si>
  <si>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</si>
  <si>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</si>
  <si>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</si>
  <si>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</si>
  <si>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</si>
  <si>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</si>
  <si>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</si>
  <si>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</si>
  <si>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</si>
  <si>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</si>
  <si>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</si>
  <si>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</si>
  <si>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</si>
  <si>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</si>
  <si>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</si>
  <si>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</si>
  <si>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</si>
  <si>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</si>
  <si>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</si>
  <si>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</si>
  <si>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</si>
  <si>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</si>
  <si>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</si>
  <si>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</si>
  <si>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</si>
  <si>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</si>
  <si>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</si>
  <si>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</si>
  <si>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</si>
  <si>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</si>
  <si>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</si>
  <si>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</si>
  <si>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</si>
  <si>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</si>
  <si>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</si>
  <si>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</si>
  <si>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</si>
  <si>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</si>
  <si>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</si>
  <si>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</si>
  <si>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</si>
  <si>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</si>
  <si>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</si>
  <si>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</si>
  <si>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</si>
  <si>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</si>
  <si>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</si>
  <si>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</si>
  <si>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</si>
  <si>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</si>
  <si>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</si>
  <si>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</si>
  <si>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</si>
  <si>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</si>
  <si>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</si>
  <si>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</si>
  <si>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</si>
  <si>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</si>
  <si>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</si>
  <si>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</si>
  <si>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</si>
  <si>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</si>
  <si>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</si>
  <si>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</si>
  <si>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</si>
  <si>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</si>
  <si>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</si>
  <si>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</si>
  <si>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</si>
  <si>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</si>
  <si>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</si>
  <si>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</si>
  <si>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</si>
  <si>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</si>
  <si>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</si>
  <si>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</si>
  <si>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</si>
  <si>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</si>
  <si>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</si>
  <si>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</si>
  <si>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</si>
  <si>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</si>
  <si>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</si>
  <si>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</si>
  <si>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</si>
  <si>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</si>
  <si>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</si>
  <si>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</si>
  <si>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</si>
  <si>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</si>
  <si>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</si>
  <si>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</si>
  <si>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</si>
  <si>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</si>
  <si>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</si>
  <si>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</si>
  <si>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</si>
  <si>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</si>
  <si>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</si>
  <si>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</si>
  <si>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</si>
  <si>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</si>
  <si>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</si>
  <si>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</si>
  <si>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</si>
  <si>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</si>
  <si>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</si>
  <si>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</si>
  <si>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</si>
  <si>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</si>
  <si>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</si>
  <si>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</si>
  <si>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</si>
  <si>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</si>
  <si>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</si>
  <si>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</si>
  <si>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</si>
  <si>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</si>
  <si>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</si>
  <si>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</si>
  <si>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</si>
  <si>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</si>
  <si>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</si>
  <si>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</si>
  <si>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</si>
  <si>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</si>
  <si>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</si>
  <si>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</si>
  <si>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</si>
  <si>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</si>
  <si>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</si>
  <si>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</si>
  <si>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</si>
  <si>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</si>
  <si>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</si>
  <si>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</si>
  <si>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</si>
  <si>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</si>
  <si>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</si>
  <si>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</si>
  <si>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</si>
  <si>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</si>
  <si>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</si>
  <si>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</si>
  <si>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</si>
  <si>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</si>
  <si>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</si>
  <si>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</si>
  <si>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</si>
  <si>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</si>
  <si>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</si>
  <si>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</si>
  <si>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</si>
  <si>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</si>
  <si>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</si>
  <si>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</si>
  <si>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</si>
  <si>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</si>
  <si>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</si>
  <si>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</si>
  <si>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</si>
  <si>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</si>
  <si>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</si>
  <si>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</si>
  <si>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</si>
  <si>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</si>
  <si>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</si>
  <si>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</si>
  <si>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</si>
  <si>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</si>
  <si>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</si>
  <si>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</si>
  <si>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</si>
  <si>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</si>
  <si>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</si>
  <si>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</si>
  <si>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</si>
  <si>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</si>
  <si>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</si>
  <si>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</si>
  <si>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</si>
  <si>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</si>
  <si>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</si>
  <si>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</si>
  <si>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</si>
  <si>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</si>
  <si>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</si>
  <si>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</si>
  <si>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</si>
  <si>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</si>
  <si>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</si>
  <si>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</si>
  <si>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</si>
  <si>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</si>
  <si>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</si>
  <si>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</si>
  <si>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</si>
  <si>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</si>
  <si>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</si>
  <si>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</si>
  <si>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</si>
  <si>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</si>
  <si>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</si>
  <si>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</si>
  <si>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</si>
  <si>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</si>
  <si>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</si>
  <si>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</si>
  <si>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</si>
  <si>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</si>
  <si>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</si>
  <si>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</si>
  <si>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</si>
  <si>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</si>
  <si>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</si>
  <si>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</si>
  <si>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</si>
  <si>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</si>
  <si>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</si>
  <si>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</si>
  <si>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</si>
  <si>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</si>
  <si>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</si>
  <si>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</si>
  <si>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</si>
  <si>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</si>
  <si>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</si>
  <si>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</si>
  <si>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</si>
  <si>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</si>
  <si>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</si>
  <si>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</si>
  <si>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</si>
  <si>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</si>
  <si>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</si>
  <si>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</si>
  <si>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</si>
  <si>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</si>
  <si>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</si>
  <si>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</si>
  <si>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</si>
  <si>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</si>
  <si>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</si>
  <si>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</si>
  <si>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</si>
  <si>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</si>
  <si>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</si>
  <si>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</si>
  <si>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</si>
  <si>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</si>
  <si>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</si>
  <si>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</si>
  <si>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</si>
  <si>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</si>
  <si>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</si>
  <si>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</si>
  <si>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</si>
  <si>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</si>
  <si>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</si>
  <si>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</si>
  <si>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</si>
  <si>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</si>
  <si>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</si>
  <si>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</si>
  <si>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</si>
  <si>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</si>
  <si>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</si>
  <si>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</si>
  <si>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</si>
  <si>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</si>
  <si>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</si>
  <si>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</si>
  <si>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</si>
  <si>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</si>
  <si>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</si>
  <si>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</si>
  <si>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</si>
  <si>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</si>
  <si>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</si>
  <si>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</si>
  <si>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</si>
  <si>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</si>
  <si>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</si>
  <si>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</si>
  <si>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</si>
  <si>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</si>
  <si>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</si>
  <si>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</si>
  <si>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</si>
  <si>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</si>
  <si>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</si>
  <si>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</si>
  <si>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</si>
  <si>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</si>
  <si>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</si>
  <si>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</si>
  <si>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</si>
  <si>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</si>
  <si>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</si>
  <si>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</si>
  <si>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</si>
  <si>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</si>
  <si>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</si>
  <si>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</si>
  <si>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</si>
  <si>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</si>
  <si>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</si>
  <si>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</si>
  <si>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</si>
  <si>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</si>
  <si>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</si>
  <si>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</si>
  <si>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</si>
  <si>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</si>
  <si>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</si>
  <si>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</si>
  <si>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</si>
  <si>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</si>
  <si>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</si>
  <si>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</si>
  <si>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</si>
  <si>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</si>
  <si>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</si>
  <si>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</si>
  <si>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</si>
  <si>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</si>
  <si>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</si>
  <si>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</si>
  <si>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</si>
  <si>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</si>
  <si>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</si>
  <si>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</si>
  <si>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</si>
  <si>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</si>
  <si>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</si>
  <si>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</si>
  <si>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</si>
  <si>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</si>
  <si>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</si>
  <si>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</si>
  <si>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</si>
  <si>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</si>
  <si>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</si>
  <si>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</si>
  <si>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</si>
  <si>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</si>
  <si>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</si>
  <si>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</si>
  <si>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</si>
  <si>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</si>
  <si>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</si>
  <si>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</si>
  <si>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</si>
  <si>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</si>
  <si>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</si>
  <si>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</si>
  <si>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</si>
  <si>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</si>
  <si>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</si>
  <si>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</si>
  <si>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</si>
  <si>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</si>
  <si>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</si>
  <si>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</si>
  <si>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</si>
  <si>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</si>
  <si>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</si>
  <si>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</si>
  <si>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</si>
  <si>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</si>
  <si>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</si>
  <si>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</si>
  <si>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</si>
  <si>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</si>
  <si>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</si>
  <si>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</si>
  <si>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</si>
  <si>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</si>
  <si>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</si>
  <si>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</si>
  <si>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</si>
  <si>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</si>
  <si>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</si>
  <si>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</si>
  <si>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</si>
  <si>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</si>
  <si>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</si>
  <si>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</si>
  <si>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</si>
  <si>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</si>
  <si>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</si>
  <si>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</si>
  <si>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</si>
  <si>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</si>
  <si>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</si>
  <si>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</si>
  <si>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</si>
  <si>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</si>
  <si>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</si>
  <si>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</si>
  <si>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</si>
  <si>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</si>
  <si>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</si>
  <si>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</si>
  <si>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</si>
  <si>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</si>
  <si>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</si>
  <si>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</si>
  <si>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</si>
  <si>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</si>
  <si>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</si>
  <si>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</si>
  <si>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</si>
  <si>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</si>
  <si>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</si>
  <si>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</si>
  <si>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</si>
  <si>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</si>
  <si>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</si>
  <si>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</si>
  <si>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</si>
  <si>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</si>
  <si>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</si>
  <si>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</si>
  <si>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</si>
  <si>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</si>
  <si>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</si>
  <si>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</si>
  <si>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</si>
  <si>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</si>
  <si>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</si>
  <si>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</si>
  <si>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</si>
  <si>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</si>
  <si>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</si>
  <si>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</si>
  <si>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</si>
  <si>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</si>
  <si>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</si>
  <si>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</si>
  <si>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</si>
  <si>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</si>
  <si>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</si>
  <si>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</si>
  <si>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</si>
  <si>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</si>
  <si>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</si>
  <si>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</si>
  <si>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</si>
  <si>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</si>
  <si>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</si>
  <si>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</si>
  <si>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</si>
  <si>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</si>
  <si>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</si>
  <si>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</si>
  <si>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</si>
  <si>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</si>
  <si>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</si>
  <si>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</si>
  <si>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</si>
  <si>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</si>
  <si>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</si>
  <si>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</si>
  <si>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</si>
  <si>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</si>
  <si>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</si>
  <si>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</si>
  <si>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</si>
  <si>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</si>
  <si>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</si>
  <si>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</si>
  <si>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</si>
  <si>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</si>
  <si>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</si>
  <si>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</si>
  <si>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</si>
  <si>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</si>
  <si>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</si>
  <si>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</si>
  <si>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</si>
  <si>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</si>
  <si>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</si>
  <si>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</si>
  <si>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</si>
  <si>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</si>
  <si>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</si>
  <si>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</si>
  <si>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</si>
  <si>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</si>
  <si>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</si>
  <si>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</si>
  <si>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</si>
  <si>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</si>
  <si>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</si>
  <si>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</si>
  <si>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</si>
  <si>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</si>
  <si>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</si>
  <si>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</si>
  <si>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</si>
  <si>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</si>
  <si>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</si>
  <si>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</si>
  <si>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</si>
  <si>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</si>
  <si>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</si>
  <si>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</si>
  <si>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</si>
  <si>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</si>
  <si>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</si>
  <si>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</si>
  <si>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</si>
  <si>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</si>
  <si>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</si>
  <si>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</si>
  <si>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</si>
  <si>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</si>
  <si>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</si>
  <si>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</si>
  <si>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</si>
  <si>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</si>
  <si>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</si>
  <si>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</si>
  <si>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</si>
  <si>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</si>
  <si>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</si>
  <si>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</si>
  <si>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</si>
  <si>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</si>
  <si>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</si>
  <si>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</si>
  <si>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</si>
  <si>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</si>
  <si>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</si>
  <si>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</si>
  <si>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</si>
  <si>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</si>
  <si>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</si>
  <si>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</si>
  <si>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</si>
  <si>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</si>
  <si>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</si>
  <si>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</si>
  <si>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</si>
  <si>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</si>
  <si>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</si>
  <si>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</si>
  <si>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</si>
  <si>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</si>
  <si>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</si>
  <si>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</si>
  <si>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</si>
  <si>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</si>
  <si>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</si>
  <si>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</si>
  <si>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</si>
  <si>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</si>
  <si>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</si>
  <si>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</si>
  <si>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</si>
  <si>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</si>
  <si>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</si>
  <si>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</si>
  <si>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</si>
  <si>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</si>
  <si>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</si>
  <si>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</si>
  <si>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</si>
  <si>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</si>
  <si>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</si>
  <si>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</si>
  <si>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</si>
  <si>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</si>
  <si>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</si>
  <si>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</si>
  <si>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</si>
  <si>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</si>
  <si>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</si>
  <si>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</si>
  <si>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</si>
  <si>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</si>
  <si>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</si>
  <si>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</si>
  <si>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</si>
  <si>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</si>
  <si>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</si>
  <si>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</si>
  <si>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</si>
  <si>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</si>
  <si>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</si>
  <si>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</si>
  <si>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</si>
  <si>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</si>
  <si>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</si>
  <si>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</si>
  <si>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</si>
  <si>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</si>
  <si>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</si>
  <si>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</si>
  <si>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</si>
  <si>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</si>
  <si>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</si>
  <si>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</si>
  <si>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</si>
  <si>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</si>
  <si>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</si>
  <si>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</si>
  <si>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</si>
  <si>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</si>
  <si>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</si>
  <si>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</si>
  <si>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</si>
  <si>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</si>
  <si>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</si>
  <si>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</si>
  <si>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</si>
  <si>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</si>
  <si>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</si>
  <si>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</si>
  <si>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</si>
  <si>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</si>
  <si>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</si>
  <si>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</si>
  <si>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</si>
  <si>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</si>
  <si>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</si>
  <si>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</si>
  <si>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</si>
  <si>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</si>
  <si>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</si>
  <si>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</si>
  <si>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</si>
  <si>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</si>
  <si>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</si>
  <si>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</si>
  <si>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</si>
  <si>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</si>
  <si>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</si>
  <si>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</si>
  <si>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</si>
  <si>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</si>
  <si>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</si>
  <si>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</si>
  <si>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</si>
  <si>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</si>
  <si>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</si>
  <si>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</si>
  <si>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</si>
  <si>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</si>
  <si>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</si>
  <si>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</si>
  <si>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</si>
  <si>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</si>
  <si>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</si>
  <si>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</si>
  <si>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</si>
  <si>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</si>
  <si>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</si>
  <si>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</si>
  <si>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</si>
  <si>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</si>
  <si>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</si>
  <si>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</si>
  <si>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</si>
  <si>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</si>
  <si>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</si>
  <si>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</si>
  <si>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</si>
  <si>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</si>
  <si>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</si>
  <si>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</si>
  <si>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</si>
  <si>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</si>
  <si>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</si>
  <si>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</si>
  <si>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</si>
  <si>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</si>
  <si>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</si>
  <si>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</si>
  <si>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</si>
  <si>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</si>
  <si>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</si>
  <si>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</si>
  <si>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</si>
  <si>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</si>
  <si>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</si>
  <si>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</si>
  <si>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</si>
  <si>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</si>
  <si>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</si>
  <si>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</si>
  <si>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</si>
  <si>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</si>
  <si>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</si>
  <si>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</si>
  <si>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</si>
  <si>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</si>
  <si>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</si>
  <si>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</si>
  <si>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</si>
  <si>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</si>
  <si>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</si>
  <si>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</si>
  <si>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</si>
  <si>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</si>
  <si>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</si>
  <si>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</si>
  <si>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</si>
  <si>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</si>
  <si>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</si>
  <si>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</si>
  <si>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</si>
  <si>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</si>
  <si>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</si>
  <si>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</si>
  <si>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</si>
  <si>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</si>
  <si>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</si>
  <si>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</si>
  <si>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</si>
  <si>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</si>
  <si>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</si>
  <si>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</si>
  <si>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</si>
  <si>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</si>
  <si>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</si>
  <si>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</si>
  <si>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</si>
  <si>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</si>
  <si>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</si>
  <si>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</si>
  <si>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</si>
  <si>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</si>
  <si>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</si>
  <si>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</si>
  <si>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</si>
  <si>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</si>
  <si>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</si>
  <si>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</si>
  <si>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</si>
  <si>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</si>
  <si>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</si>
  <si>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</si>
  <si>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</si>
  <si>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</si>
  <si>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</si>
  <si>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</si>
  <si>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</si>
  <si>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</si>
  <si>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</si>
  <si>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</si>
  <si>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</si>
  <si>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</si>
  <si>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</si>
  <si>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</si>
  <si>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</si>
  <si>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</si>
  <si>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</si>
  <si>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</si>
  <si>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</si>
  <si>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</si>
  <si>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</si>
  <si>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</si>
  <si>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</si>
  <si>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</si>
  <si>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</si>
  <si>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</si>
  <si>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</si>
  <si>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</si>
  <si>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</si>
  <si>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</si>
  <si>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</si>
  <si>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</si>
  <si>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</si>
  <si>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</si>
  <si>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</si>
  <si>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</si>
  <si>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</si>
  <si>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</si>
  <si>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</si>
  <si>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</si>
  <si>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</si>
  <si>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</si>
  <si>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</si>
  <si>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</si>
  <si>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</si>
  <si>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</si>
  <si>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</si>
  <si>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</si>
  <si>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</si>
  <si>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</si>
  <si>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</si>
  <si>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</si>
  <si>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</si>
  <si>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</si>
  <si>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</si>
  <si>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</si>
  <si>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</si>
  <si>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</si>
  <si>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</si>
  <si>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</si>
  <si>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</si>
  <si>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</si>
  <si>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</si>
  <si>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</si>
  <si>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</si>
  <si>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</si>
  <si>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</si>
  <si>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</si>
  <si>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</si>
  <si>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</si>
  <si>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</si>
  <si>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</si>
  <si>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</si>
  <si>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</si>
  <si>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</si>
  <si>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</si>
  <si>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</si>
  <si>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</si>
  <si>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</si>
  <si>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</si>
  <si>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</si>
  <si>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</si>
  <si>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</si>
  <si>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</si>
  <si>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</si>
  <si>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</si>
  <si>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</si>
  <si>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</si>
  <si>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</si>
  <si>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</si>
  <si>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</si>
  <si>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</si>
  <si>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</si>
  <si>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</si>
  <si>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</si>
  <si>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</si>
  <si>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</si>
  <si>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</si>
  <si>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</si>
  <si>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</si>
  <si>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</si>
  <si>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</si>
  <si>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</si>
  <si>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</si>
  <si>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</si>
  <si>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</si>
  <si>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</si>
  <si>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</si>
  <si>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</si>
  <si>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</si>
  <si>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</si>
  <si>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</si>
  <si>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</si>
  <si>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</si>
  <si>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</si>
  <si>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</si>
  <si>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</si>
  <si>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</si>
  <si>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</si>
  <si>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</si>
  <si>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</si>
  <si>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</si>
  <si>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</si>
  <si>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</si>
  <si>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</si>
  <si>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</si>
  <si>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</si>
  <si>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</si>
  <si>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</si>
  <si>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</si>
  <si>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</si>
  <si>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</si>
  <si>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</si>
  <si>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</si>
  <si>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</si>
  <si>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</si>
  <si>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</si>
  <si>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</si>
  <si>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</si>
  <si>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</si>
  <si>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</si>
  <si>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</si>
  <si>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</si>
  <si>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</si>
  <si>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</si>
  <si>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</si>
  <si>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</si>
  <si>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</si>
  <si>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</si>
  <si>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</si>
  <si>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</si>
  <si>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</si>
  <si>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</si>
  <si>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</si>
  <si>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</si>
  <si>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</si>
  <si>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</si>
  <si>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</si>
  <si>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</si>
  <si>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</si>
  <si>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</si>
  <si>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</si>
  <si>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</si>
  <si>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</si>
  <si>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</si>
  <si>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</si>
  <si>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</si>
  <si>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</si>
  <si>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</si>
  <si>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</si>
  <si>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</si>
  <si>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</si>
  <si>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</si>
  <si>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</si>
  <si>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</si>
  <si>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</si>
  <si>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</si>
  <si>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</si>
  <si>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</si>
  <si>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</si>
  <si>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</si>
  <si>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</si>
  <si>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</si>
  <si>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</si>
  <si>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</si>
  <si>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</si>
  <si>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</si>
  <si>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</si>
  <si>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</si>
  <si>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</si>
  <si>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</si>
  <si>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</si>
  <si>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</si>
  <si>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</si>
  <si>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</si>
  <si>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</si>
  <si>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</si>
  <si>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</si>
  <si>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</si>
  <si>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</si>
  <si>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</si>
  <si>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</si>
  <si>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</si>
  <si>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</si>
  <si>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</si>
  <si>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</si>
  <si>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</si>
  <si>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</si>
  <si>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</si>
  <si>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</si>
  <si>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</si>
  <si>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</si>
  <si>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</si>
  <si>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</si>
  <si>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</si>
  <si>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</si>
  <si>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</si>
  <si>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</si>
  <si>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</si>
  <si>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</si>
  <si>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</si>
  <si>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</si>
  <si>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</si>
  <si>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</si>
  <si>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</si>
  <si>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</si>
  <si>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</si>
  <si>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</si>
  <si>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</si>
  <si>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</si>
  <si>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</si>
  <si>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</si>
  <si>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</si>
  <si>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</si>
  <si>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</si>
  <si>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</si>
  <si>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</si>
  <si>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</si>
  <si>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</si>
  <si>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</si>
  <si>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</si>
  <si>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</si>
  <si>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</si>
  <si>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</si>
  <si>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</si>
  <si>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</si>
  <si>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</si>
  <si>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</si>
  <si>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</si>
  <si>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</si>
  <si>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</si>
  <si>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</si>
  <si>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</si>
  <si>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</si>
  <si>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</si>
  <si>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</si>
  <si>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</si>
  <si>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</si>
  <si>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</si>
  <si>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</si>
  <si>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</si>
  <si>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</si>
  <si>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</si>
  <si>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</si>
  <si>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</si>
  <si>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</si>
  <si>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</si>
  <si>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</si>
  <si>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</si>
  <si>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</si>
  <si>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</si>
  <si>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</si>
  <si>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</si>
  <si>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</si>
  <si>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</si>
  <si>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</si>
  <si>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</si>
  <si>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</si>
  <si>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</si>
  <si>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</si>
  <si>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</si>
  <si>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</si>
  <si>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</si>
  <si>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</si>
  <si>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</si>
  <si>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</si>
  <si>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</si>
  <si>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</si>
  <si>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</si>
  <si>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</si>
  <si>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</si>
  <si>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</si>
  <si>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</si>
  <si>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</si>
  <si>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</si>
  <si>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</si>
  <si>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</si>
  <si>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</si>
  <si>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</si>
  <si>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</si>
  <si>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</si>
  <si>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</si>
  <si>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</si>
  <si>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</si>
  <si>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</si>
  <si>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</si>
  <si>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</si>
  <si>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</si>
  <si>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</si>
  <si>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</si>
  <si>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</si>
  <si>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</si>
  <si>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</si>
  <si>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</si>
  <si>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</si>
  <si>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</si>
  <si>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</si>
  <si>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</si>
  <si>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</si>
  <si>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</si>
  <si>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</si>
  <si>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</si>
  <si>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</si>
  <si>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</si>
  <si>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</si>
  <si>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</si>
  <si>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</si>
  <si>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</si>
  <si>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</si>
  <si>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</si>
  <si>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</si>
  <si>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</si>
  <si>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</si>
  <si>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</si>
  <si>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</si>
  <si>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</si>
  <si>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</si>
  <si>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</si>
  <si>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</si>
  <si>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</si>
  <si>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</si>
  <si>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</si>
  <si>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</si>
  <si>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</si>
  <si>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</si>
  <si>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</si>
  <si>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</si>
  <si>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</si>
  <si>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</si>
  <si>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</si>
  <si>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</si>
  <si>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</si>
  <si>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</si>
  <si>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</si>
  <si>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</si>
  <si>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</si>
  <si>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</si>
  <si>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</si>
  <si>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</si>
  <si>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</si>
  <si>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</si>
  <si>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</si>
  <si>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</si>
  <si>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</si>
  <si>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</si>
  <si>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</si>
  <si>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</si>
  <si>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</si>
  <si>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</si>
  <si>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</si>
  <si>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</si>
  <si>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</si>
  <si>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</si>
  <si>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</si>
  <si>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</si>
  <si>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</si>
  <si>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</si>
  <si>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</si>
  <si>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</si>
  <si>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</si>
  <si>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</si>
  <si>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</si>
  <si>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</si>
  <si>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</si>
  <si>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</si>
  <si>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</si>
  <si>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</si>
  <si>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</si>
  <si>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</si>
  <si>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</si>
  <si>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</si>
  <si>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</si>
  <si>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</si>
  <si>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</si>
  <si>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</si>
  <si>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</si>
  <si>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</si>
  <si>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</si>
  <si>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</si>
  <si>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</si>
  <si>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</si>
  <si>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</si>
  <si>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</si>
  <si>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</si>
  <si>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</si>
  <si>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</si>
  <si>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</si>
  <si>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</si>
  <si>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</si>
  <si>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</si>
  <si>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</si>
  <si>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</si>
  <si>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</si>
  <si>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</si>
  <si>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</si>
  <si>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</si>
  <si>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</si>
  <si>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</si>
  <si>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</si>
  <si>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</si>
  <si>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</si>
  <si>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</si>
  <si>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</si>
  <si>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</si>
  <si>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</si>
  <si>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</si>
  <si>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</si>
  <si>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</si>
  <si>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</si>
  <si>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</si>
  <si>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</si>
  <si>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</si>
  <si>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</si>
  <si>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</si>
  <si>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</si>
  <si>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</si>
  <si>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</si>
  <si>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</si>
  <si>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</si>
  <si>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</si>
  <si>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</si>
  <si>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</si>
  <si>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</si>
  <si>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</si>
  <si>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</si>
  <si>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</si>
  <si>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</si>
  <si>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</si>
  <si>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</si>
  <si>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</si>
  <si>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</si>
  <si>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</si>
  <si>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</si>
  <si>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</si>
  <si>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</si>
  <si>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</si>
  <si>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</si>
  <si>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</si>
  <si>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</si>
  <si>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</si>
  <si>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</si>
  <si>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</si>
  <si>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</si>
  <si>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</si>
  <si>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</si>
  <si>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</si>
  <si>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</si>
  <si>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</si>
  <si>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</si>
  <si>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</si>
  <si>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</si>
  <si>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</si>
  <si>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</si>
  <si>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</si>
  <si>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</si>
  <si>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</si>
  <si>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</si>
  <si>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</si>
  <si>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</si>
  <si>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</si>
  <si>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</si>
  <si>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</si>
  <si>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</si>
  <si>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</si>
  <si>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</si>
  <si>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</si>
  <si>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</si>
  <si>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</si>
  <si>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</si>
  <si>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</si>
  <si>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</si>
  <si>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</si>
  <si>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</si>
  <si>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</si>
  <si>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</si>
  <si>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</si>
  <si>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</si>
  <si>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</si>
  <si>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</si>
  <si>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</si>
  <si>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</si>
  <si>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</si>
  <si>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</si>
  <si>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</si>
  <si>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</si>
  <si>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</si>
  <si>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</si>
  <si>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</si>
  <si>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</si>
  <si>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</si>
  <si>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</si>
  <si>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</si>
  <si>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</si>
  <si>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</si>
  <si>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</si>
  <si>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</si>
  <si>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</si>
  <si>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</si>
  <si>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</si>
  <si>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</si>
  <si>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</si>
  <si>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</si>
  <si>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</si>
  <si>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</si>
  <si>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</si>
  <si>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</si>
  <si>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</si>
  <si>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</si>
  <si>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</si>
  <si>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</si>
  <si>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</si>
  <si>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</si>
  <si>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</si>
  <si>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</si>
  <si>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</si>
  <si>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</si>
  <si>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</si>
  <si>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</si>
  <si>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</si>
  <si>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</si>
  <si>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</si>
  <si>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</si>
  <si>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</si>
  <si>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</si>
  <si>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</si>
  <si>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</si>
  <si>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</si>
  <si>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</si>
  <si>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</si>
  <si>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</si>
  <si>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</si>
  <si>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</si>
  <si>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</si>
  <si>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</si>
  <si>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</si>
  <si>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</si>
  <si>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</si>
  <si>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</si>
  <si>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</si>
  <si>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</si>
  <si>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</si>
  <si>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</si>
  <si>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</si>
  <si>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</si>
  <si>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</si>
  <si>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</si>
  <si>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</si>
  <si>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</si>
  <si>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</si>
  <si>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</si>
  <si>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</si>
  <si>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</si>
  <si>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</si>
  <si>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</si>
  <si>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</si>
  <si>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</si>
  <si>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</si>
  <si>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</si>
  <si>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</si>
  <si>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</si>
  <si>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</si>
  <si>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</si>
  <si>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</si>
  <si>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</si>
  <si>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</si>
  <si>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</si>
  <si>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</si>
  <si>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</si>
  <si>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</si>
  <si>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</si>
  <si>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</si>
  <si>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</si>
  <si>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</si>
  <si>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</si>
  <si>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</si>
  <si>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</si>
  <si>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</si>
  <si>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</si>
  <si>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</si>
  <si>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</si>
  <si>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</si>
  <si>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</si>
  <si>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</si>
  <si>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</si>
  <si>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</si>
  <si>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</si>
  <si>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</si>
  <si>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</si>
  <si>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</si>
  <si>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</si>
  <si>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</si>
  <si>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</si>
  <si>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</si>
  <si>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</si>
  <si>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</si>
  <si>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</si>
  <si>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</si>
  <si>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</si>
  <si>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</si>
  <si>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</si>
  <si>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</si>
  <si>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</si>
  <si>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</si>
  <si>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</si>
  <si>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</si>
  <si>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</si>
  <si>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</si>
  <si>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</si>
  <si>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</si>
  <si>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</si>
  <si>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</si>
  <si>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</si>
  <si>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</si>
  <si>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</si>
  <si>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</si>
  <si>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</si>
  <si>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</si>
  <si>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</si>
  <si>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</si>
  <si>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</si>
  <si>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</si>
  <si>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</si>
  <si>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</si>
  <si>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</si>
  <si>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</si>
  <si>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</si>
  <si>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</si>
  <si>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</si>
  <si>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</si>
  <si>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</si>
  <si>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</si>
  <si>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</si>
  <si>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</si>
  <si>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</si>
  <si>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</si>
  <si>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</si>
  <si>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</si>
  <si>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</si>
  <si>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</si>
  <si>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</si>
  <si>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</si>
  <si>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</si>
  <si>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</si>
  <si>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</si>
  <si>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</si>
  <si>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</si>
  <si>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</si>
  <si>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</si>
  <si>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</si>
  <si>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</si>
  <si>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</si>
  <si>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</si>
  <si>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</si>
  <si>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</si>
  <si>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</si>
  <si>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</si>
  <si>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</si>
  <si>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</si>
  <si>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</si>
  <si>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</si>
  <si>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</si>
  <si>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</si>
  <si>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</si>
  <si>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</si>
  <si>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</si>
  <si>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</si>
  <si>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</si>
  <si>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</si>
  <si>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</si>
  <si>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</si>
  <si>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</si>
  <si>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</si>
  <si>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</si>
  <si>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</si>
  <si>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</si>
  <si>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</si>
  <si>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</si>
  <si>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</si>
  <si>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</si>
  <si>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</si>
  <si>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</si>
  <si>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</si>
  <si>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</si>
  <si>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</si>
  <si>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</si>
  <si>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</si>
  <si>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</si>
  <si>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</si>
  <si>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</si>
  <si>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</si>
  <si>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</si>
  <si>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</si>
  <si>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</si>
  <si>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</si>
  <si>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</si>
  <si>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</si>
  <si>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</si>
  <si>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</si>
  <si>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</si>
  <si>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</si>
  <si>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</si>
  <si>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</si>
  <si>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</si>
  <si>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</si>
  <si>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</si>
  <si>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</si>
  <si>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</si>
  <si>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</si>
  <si>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</si>
  <si>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</si>
  <si>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</si>
  <si>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</si>
  <si>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</si>
  <si>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</si>
  <si>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</si>
  <si>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</si>
  <si>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</si>
  <si>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</si>
  <si>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</si>
  <si>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</si>
  <si>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</si>
  <si>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</si>
  <si>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</si>
  <si>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</si>
  <si>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</si>
  <si>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</si>
  <si>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</si>
  <si>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</si>
  <si>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</si>
  <si>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</si>
  <si>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</si>
  <si>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</si>
  <si>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</si>
  <si>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</si>
  <si>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</si>
  <si>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</si>
  <si>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</si>
  <si>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</si>
  <si>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</si>
  <si>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</si>
  <si>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</si>
  <si>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</si>
  <si>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</si>
  <si>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</si>
  <si>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</si>
  <si>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</si>
  <si>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</si>
  <si>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</si>
  <si>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</si>
  <si>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</si>
  <si>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</si>
  <si>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</si>
  <si>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</si>
  <si>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</si>
  <si>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</si>
  <si>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</si>
  <si>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</si>
  <si>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</si>
  <si>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</si>
  <si>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</si>
  <si>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</si>
  <si>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</si>
  <si>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</si>
  <si>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</si>
  <si>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</si>
  <si>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</si>
  <si>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</si>
  <si>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</si>
  <si>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</si>
  <si>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</si>
  <si>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</si>
  <si>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</si>
  <si>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</si>
  <si>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</si>
  <si>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</si>
  <si>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</si>
  <si>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</si>
  <si>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</si>
  <si>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</si>
  <si>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</si>
  <si>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</si>
  <si>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</si>
  <si>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</si>
  <si>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</si>
  <si>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</si>
  <si>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</si>
  <si>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</si>
  <si>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</si>
  <si>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</si>
  <si>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</si>
  <si>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</si>
  <si>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</si>
  <si>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</si>
  <si>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</si>
  <si>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</si>
  <si>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</si>
  <si>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</si>
  <si>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</si>
  <si>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</si>
  <si>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</si>
  <si>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</si>
  <si>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</si>
  <si>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</si>
  <si>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</si>
  <si>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</si>
  <si>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</si>
  <si>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</si>
  <si>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</si>
  <si>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</si>
  <si>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</si>
  <si>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</si>
  <si>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</si>
  <si>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</si>
  <si>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</si>
  <si>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</si>
  <si>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</si>
  <si>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</si>
  <si>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</si>
  <si>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</si>
  <si>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</si>
  <si>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</si>
  <si>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</si>
  <si>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</si>
  <si>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</si>
  <si>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</si>
  <si>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</si>
  <si>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</si>
  <si>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</si>
  <si>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</si>
  <si>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</si>
  <si>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</si>
  <si>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</si>
  <si>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</si>
  <si>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</si>
  <si>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</si>
  <si>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</si>
  <si>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</si>
  <si>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</si>
  <si>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</si>
  <si>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</si>
  <si>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</si>
  <si>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</si>
  <si>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</si>
  <si>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</si>
  <si>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</si>
  <si>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</si>
  <si>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</si>
  <si>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</si>
  <si>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</si>
  <si>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</si>
  <si>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</si>
  <si>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</si>
  <si>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</si>
  <si>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</si>
  <si>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</si>
  <si>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</si>
  <si>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</si>
  <si>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</si>
  <si>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</si>
  <si>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</si>
  <si>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</si>
  <si>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</si>
  <si>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</si>
  <si>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</si>
  <si>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</si>
  <si>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</si>
  <si>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</si>
  <si>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</si>
  <si>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</si>
  <si>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</si>
  <si>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</si>
  <si>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</si>
  <si>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</si>
  <si>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</si>
  <si>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</si>
  <si>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</si>
  <si>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</si>
  <si>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</si>
  <si>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</si>
  <si>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</si>
  <si>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</si>
  <si>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</si>
  <si>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</si>
  <si>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</si>
  <si>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</si>
  <si>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</si>
  <si>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</si>
  <si>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</si>
  <si>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</si>
  <si>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</si>
  <si>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</si>
  <si>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</si>
  <si>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</si>
  <si>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</si>
  <si>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</si>
  <si>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</si>
  <si>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</si>
  <si>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</si>
  <si>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</si>
  <si>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</si>
  <si>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</si>
  <si>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</si>
  <si>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</si>
  <si>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</si>
  <si>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</si>
  <si>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</si>
  <si>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</si>
  <si>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</si>
  <si>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</si>
  <si>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</si>
  <si>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</si>
  <si>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</si>
  <si>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</si>
  <si>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</si>
  <si>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</si>
  <si>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</si>
  <si>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</si>
  <si>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</si>
  <si>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</si>
  <si>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</si>
  <si>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</si>
  <si>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</si>
  <si>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</si>
  <si>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</si>
  <si>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</si>
  <si>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</si>
  <si>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</si>
  <si>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</si>
  <si>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</si>
  <si>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</si>
  <si>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</si>
  <si>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</si>
  <si>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</si>
  <si>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</si>
  <si>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</si>
  <si>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</si>
  <si>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</si>
  <si>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</si>
  <si>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</si>
  <si>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</si>
  <si>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</si>
  <si>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</si>
  <si>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</si>
  <si>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</si>
  <si>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</si>
  <si>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</si>
  <si>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</si>
  <si>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</si>
  <si>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</si>
  <si>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</si>
  <si>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</si>
  <si>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</si>
  <si>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</si>
  <si>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</si>
  <si>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</si>
  <si>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</si>
  <si>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</si>
  <si>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</si>
  <si>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</si>
  <si>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</si>
  <si>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</si>
  <si>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</si>
  <si>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</si>
  <si>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</si>
  <si>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</si>
  <si>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</si>
  <si>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</si>
  <si>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</si>
  <si>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</si>
  <si>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</si>
  <si>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</si>
  <si>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</si>
  <si>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</si>
  <si>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</si>
  <si>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</si>
  <si>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</si>
  <si>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</si>
  <si>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</si>
  <si>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</si>
  <si>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</si>
  <si>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</si>
  <si>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</si>
  <si>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</si>
  <si>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</si>
  <si>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</si>
  <si>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</si>
  <si>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</si>
  <si>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</si>
  <si>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</si>
  <si>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</si>
  <si>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</si>
  <si>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</si>
  <si>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</si>
  <si>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</si>
  <si>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</si>
  <si>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</si>
  <si>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</si>
  <si>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</si>
  <si>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</si>
  <si>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</si>
  <si>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</si>
  <si>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</si>
  <si>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</si>
  <si>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</si>
  <si>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</si>
  <si>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</si>
  <si>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</si>
  <si>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</si>
  <si>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</si>
  <si>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</si>
  <si>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</si>
  <si>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</si>
  <si>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</si>
  <si>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</si>
  <si>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</si>
  <si>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</si>
  <si>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</si>
  <si>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</si>
  <si>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</si>
  <si>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</si>
  <si>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</si>
  <si>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</si>
  <si>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</si>
  <si>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</si>
  <si>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</si>
  <si>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</si>
  <si>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</si>
  <si>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</si>
  <si>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</si>
  <si>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</si>
  <si>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</si>
  <si>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</si>
  <si>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</si>
  <si>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</si>
  <si>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</si>
  <si>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</si>
  <si>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</si>
  <si>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</si>
  <si>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</si>
  <si>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</si>
  <si>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</si>
  <si>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</si>
  <si>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</si>
  <si>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</si>
  <si>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</si>
  <si>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</si>
  <si>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</si>
  <si>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</si>
  <si>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</si>
  <si>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</si>
  <si>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</si>
  <si>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</si>
  <si>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</si>
  <si>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</si>
  <si>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</si>
  <si>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</si>
  <si>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</si>
  <si>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</si>
  <si>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</si>
  <si>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</si>
  <si>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</si>
  <si>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</si>
  <si>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</si>
  <si>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</si>
  <si>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</si>
  <si>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</si>
  <si>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</si>
  <si>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</si>
  <si>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</si>
  <si>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</si>
  <si>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</si>
  <si>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</si>
  <si>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</si>
  <si>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</si>
  <si>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</si>
  <si>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</si>
  <si>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</si>
  <si>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</si>
  <si>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</si>
  <si>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</si>
  <si>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</si>
  <si>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</si>
  <si>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</si>
  <si>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</si>
  <si>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</si>
  <si>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</si>
  <si>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</si>
  <si>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</si>
  <si>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</si>
  <si>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</si>
  <si>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</si>
  <si>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</si>
  <si>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</si>
  <si>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</si>
  <si>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</si>
  <si>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</si>
  <si>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</si>
  <si>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</si>
  <si>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</si>
  <si>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</si>
  <si>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</si>
  <si>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</si>
  <si>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</si>
  <si>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</si>
  <si>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</si>
  <si>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</si>
  <si>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</si>
  <si>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</si>
  <si>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</si>
  <si>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</si>
  <si>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</si>
  <si>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</si>
  <si>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</si>
  <si>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</si>
  <si>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</si>
  <si>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</si>
  <si>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</si>
  <si>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</si>
  <si>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</si>
  <si>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</si>
  <si>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</si>
  <si>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</si>
  <si>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</si>
  <si>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</si>
  <si>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</si>
  <si>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</si>
  <si>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</si>
  <si>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</si>
  <si>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</si>
  <si>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</si>
  <si>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</si>
  <si>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</si>
  <si>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</si>
  <si>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</si>
  <si>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</si>
  <si>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</si>
  <si>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</si>
  <si>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</si>
  <si>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</si>
  <si>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</si>
  <si>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</si>
  <si>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</si>
  <si>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</si>
  <si>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</si>
  <si>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</si>
  <si>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</si>
  <si>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</si>
  <si>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</si>
  <si>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</si>
  <si>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</si>
  <si>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</si>
  <si>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</si>
  <si>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</si>
  <si>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</si>
  <si>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</si>
  <si>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</si>
  <si>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</si>
  <si>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</si>
  <si>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</si>
  <si>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</si>
  <si>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</si>
  <si>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</si>
  <si>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</si>
  <si>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</si>
  <si>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</si>
  <si>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</si>
  <si>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</si>
  <si>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</si>
  <si>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</si>
  <si>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</si>
  <si>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</si>
  <si>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</si>
  <si>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</si>
  <si>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</si>
  <si>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</si>
  <si>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</si>
  <si>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</si>
  <si>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</si>
  <si>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</si>
  <si>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</si>
  <si>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</si>
  <si>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</si>
  <si>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</si>
  <si>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</si>
  <si>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</si>
  <si>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</si>
  <si>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</si>
  <si>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</si>
  <si>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</si>
  <si>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</si>
  <si>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</si>
  <si>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</si>
  <si>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</si>
  <si>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</si>
  <si>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</si>
  <si>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</si>
  <si>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</si>
  <si>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</si>
  <si>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</si>
  <si>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</si>
  <si>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</si>
  <si>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</si>
  <si>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</si>
  <si>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</si>
  <si>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</si>
  <si>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</si>
  <si>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</si>
  <si>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</si>
  <si>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</si>
  <si>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</si>
  <si>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</si>
  <si>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</si>
  <si>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</si>
  <si>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</si>
  <si>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</si>
  <si>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</si>
  <si>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</si>
  <si>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</si>
  <si>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</si>
  <si>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</si>
  <si>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</si>
  <si>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</si>
  <si>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</si>
  <si>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</si>
  <si>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</si>
  <si>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</si>
  <si>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</si>
  <si>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</si>
  <si>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</si>
  <si>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</si>
  <si>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</si>
  <si>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</si>
  <si>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</si>
  <si>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</si>
  <si>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</si>
  <si>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</si>
  <si>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</si>
  <si>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</si>
  <si>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</si>
  <si>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</si>
  <si>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</si>
  <si>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</si>
  <si>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</si>
  <si>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</si>
  <si>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</si>
  <si>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</si>
  <si>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</si>
  <si>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</si>
  <si>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</si>
  <si>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</si>
  <si>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</si>
  <si>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</si>
  <si>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</si>
  <si>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</si>
  <si>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</si>
  <si>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</si>
  <si>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</si>
  <si>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</si>
  <si>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</si>
  <si>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</si>
  <si>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</si>
  <si>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</si>
  <si>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</si>
  <si>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</si>
  <si>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</si>
  <si>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</si>
  <si>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</si>
  <si>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</si>
  <si>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</si>
  <si>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</si>
  <si>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</si>
  <si>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</si>
  <si>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</si>
  <si>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</si>
  <si>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</si>
  <si>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</si>
  <si>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</si>
  <si>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</si>
  <si>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</si>
  <si>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</si>
  <si>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</si>
  <si>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</si>
  <si>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</si>
  <si>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</si>
  <si>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</si>
  <si>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</si>
  <si>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</si>
  <si>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</si>
  <si>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</si>
  <si>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</si>
  <si>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</si>
  <si>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</si>
  <si>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</si>
  <si>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</si>
  <si>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</si>
  <si>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</si>
  <si>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</si>
  <si>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</si>
  <si>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</si>
  <si>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</si>
  <si>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</si>
  <si>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</si>
  <si>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</si>
  <si>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</si>
  <si>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</si>
  <si>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</si>
  <si>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</si>
  <si>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</si>
  <si>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</si>
  <si>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</si>
  <si>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</si>
  <si>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</si>
  <si>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</si>
  <si>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</si>
  <si>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</si>
  <si>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</si>
  <si>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</si>
  <si>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</si>
  <si>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</si>
  <si>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</si>
  <si>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</si>
  <si>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</si>
  <si>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</si>
  <si>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</si>
  <si>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</si>
  <si>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</si>
  <si>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</si>
  <si>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</si>
  <si>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</si>
  <si>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</si>
  <si>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</si>
  <si>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</si>
  <si>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</si>
  <si>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</si>
  <si>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</si>
  <si>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</si>
  <si>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</si>
  <si>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</si>
  <si>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</si>
  <si>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</si>
  <si>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</si>
  <si>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</si>
  <si>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</si>
  <si>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</si>
  <si>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</si>
  <si>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</si>
  <si>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</si>
  <si>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</si>
  <si>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</si>
  <si>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</si>
  <si>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</si>
  <si>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</si>
  <si>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</si>
  <si>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</si>
  <si>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</si>
  <si>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</si>
  <si>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</si>
  <si>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</si>
  <si>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</si>
  <si>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</si>
  <si>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</si>
  <si>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</si>
  <si>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</si>
  <si>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</si>
  <si>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</si>
  <si>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</si>
  <si>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</si>
  <si>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</si>
  <si>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</si>
  <si>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</si>
  <si>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</si>
  <si>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</si>
  <si>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</si>
  <si>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</si>
  <si>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</si>
  <si>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</si>
  <si>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</si>
  <si>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</si>
  <si>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</si>
  <si>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</si>
  <si>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</si>
  <si>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</si>
  <si>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</si>
  <si>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</si>
  <si>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</si>
  <si>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</si>
  <si>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</si>
  <si>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</si>
  <si>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</si>
  <si>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</si>
  <si>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</si>
  <si>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</si>
  <si>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</si>
  <si>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</si>
  <si>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</si>
  <si>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</si>
  <si>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</si>
  <si>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</si>
  <si>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</si>
  <si>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</si>
  <si>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</si>
  <si>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</si>
  <si>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</si>
  <si>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</si>
  <si>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</si>
  <si>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</si>
  <si>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</si>
  <si>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</si>
  <si>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</si>
  <si>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</si>
  <si>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</si>
  <si>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</si>
  <si>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</si>
  <si>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</si>
  <si>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</si>
  <si>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</si>
  <si>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</si>
  <si>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</si>
  <si>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</si>
  <si>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</si>
  <si>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</si>
  <si>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</si>
  <si>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</si>
  <si>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</si>
  <si>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</si>
  <si>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</si>
  <si>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</si>
  <si>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</si>
  <si>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</si>
  <si>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</si>
  <si>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</si>
  <si>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</si>
  <si>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</si>
  <si>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</si>
  <si>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</si>
  <si>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</si>
  <si>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</si>
  <si>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</si>
  <si>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</si>
  <si>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</si>
  <si>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</si>
  <si>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</si>
  <si>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</si>
  <si>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</si>
  <si>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</si>
  <si>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</si>
  <si>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</si>
  <si>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</si>
  <si>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</si>
  <si>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</si>
  <si>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</si>
  <si>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</si>
  <si>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</si>
  <si>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</si>
  <si>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</si>
  <si>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</si>
  <si>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</si>
  <si>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</si>
  <si>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</si>
  <si>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</si>
  <si>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</si>
  <si>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</si>
  <si>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</si>
  <si>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</si>
  <si>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</si>
  <si>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</si>
  <si>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</si>
  <si>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</si>
  <si>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</si>
  <si>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</si>
  <si>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</si>
  <si>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</si>
  <si>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</si>
  <si>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</si>
  <si>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</si>
  <si>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</si>
  <si>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</si>
  <si>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</si>
  <si>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</si>
  <si>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</si>
  <si>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</si>
  <si>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</si>
  <si>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</si>
  <si>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</si>
  <si>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</si>
  <si>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</si>
  <si>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</si>
  <si>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</si>
  <si>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</si>
  <si>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</si>
  <si>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</si>
  <si>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</si>
  <si>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</si>
  <si>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</si>
  <si>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</si>
  <si>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</si>
  <si>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</si>
  <si>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</si>
  <si>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</si>
  <si>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</si>
  <si>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</si>
  <si>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</si>
  <si>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</si>
  <si>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</si>
  <si>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</si>
  <si>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</si>
  <si>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</si>
  <si>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</si>
  <si>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</si>
  <si>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</si>
  <si>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</si>
  <si>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</si>
  <si>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</si>
  <si>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</si>
  <si>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</si>
  <si>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</si>
  <si>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</si>
  <si>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</si>
  <si>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</si>
  <si>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</si>
  <si>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</si>
  <si>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</si>
  <si>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</si>
  <si>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</si>
  <si>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</si>
  <si>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</si>
  <si>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</si>
  <si>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</si>
  <si>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</si>
  <si>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</si>
  <si>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</si>
  <si>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</si>
  <si>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</si>
  <si>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</si>
  <si>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</si>
  <si>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</si>
  <si>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</si>
  <si>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</si>
  <si>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</si>
  <si>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</si>
  <si>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</si>
  <si>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</si>
  <si>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</si>
  <si>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</si>
  <si>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</si>
  <si>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</si>
  <si>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</si>
  <si>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</si>
  <si>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</si>
  <si>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</si>
  <si>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</si>
  <si>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</si>
  <si>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</si>
  <si>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</si>
  <si>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</si>
  <si>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</si>
  <si>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</si>
  <si>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</si>
  <si>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</si>
  <si>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</si>
  <si>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</si>
  <si>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</si>
  <si>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</si>
  <si>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</si>
  <si>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</si>
  <si>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</si>
  <si>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</si>
  <si>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</si>
  <si>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</si>
  <si>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</si>
  <si>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</si>
  <si>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</si>
  <si>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</si>
  <si>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</si>
  <si>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</si>
  <si>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</si>
  <si>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</si>
  <si>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</si>
  <si>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</si>
  <si>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</si>
  <si>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</si>
  <si>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</si>
  <si>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</si>
  <si>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</si>
  <si>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</si>
  <si>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</si>
  <si>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</si>
  <si>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</si>
  <si>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</si>
  <si>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</si>
  <si>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</si>
  <si>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</si>
  <si>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</si>
  <si>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</si>
  <si>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</si>
  <si>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</si>
  <si>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</si>
  <si>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</si>
  <si>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</si>
  <si>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</si>
  <si>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</si>
  <si>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</si>
  <si>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</si>
  <si>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</si>
  <si>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</si>
  <si>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</si>
  <si>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</si>
  <si>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</si>
  <si>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</si>
  <si>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</si>
  <si>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</si>
  <si>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</si>
  <si>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</si>
  <si>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</si>
  <si>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</si>
  <si>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</si>
  <si>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</si>
  <si>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</si>
  <si>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</si>
  <si>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</si>
  <si>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</si>
  <si>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</si>
  <si>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</si>
  <si>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</si>
  <si>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</si>
  <si>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</si>
  <si>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</si>
  <si>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</si>
  <si>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</si>
  <si>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</si>
  <si>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</si>
  <si>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</si>
  <si>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</si>
  <si>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</si>
  <si>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</si>
  <si>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</si>
  <si>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</si>
  <si>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</si>
  <si>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</si>
  <si>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</si>
  <si>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</si>
  <si>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</si>
  <si>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</si>
  <si>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</si>
  <si>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</si>
  <si>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</si>
  <si>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</si>
  <si>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</si>
  <si>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</si>
  <si>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</si>
  <si>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</si>
  <si>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</si>
  <si>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</si>
  <si>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</si>
  <si>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</si>
  <si>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</si>
  <si>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</si>
  <si>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</si>
  <si>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</si>
  <si>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</si>
  <si>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</si>
  <si>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</si>
  <si>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</si>
  <si>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</si>
  <si>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</si>
  <si>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</si>
  <si>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</si>
  <si>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</si>
  <si>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</si>
  <si>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</si>
  <si>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</si>
  <si>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</si>
  <si>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</si>
  <si>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</si>
  <si>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</si>
  <si>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</si>
  <si>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</si>
  <si>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</si>
  <si>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</si>
  <si>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</si>
  <si>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</si>
  <si>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</si>
  <si>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</si>
  <si>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</si>
  <si>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</si>
  <si>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</si>
  <si>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</si>
  <si>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</si>
  <si>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</si>
  <si>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</si>
  <si>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</si>
  <si>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</si>
  <si>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</si>
  <si>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</si>
  <si>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</si>
  <si>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</si>
  <si>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</si>
  <si>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</si>
  <si>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</si>
  <si>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</si>
  <si>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</si>
  <si>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</si>
  <si>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</si>
  <si>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</si>
  <si>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</si>
  <si>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</si>
  <si>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</si>
  <si>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</si>
  <si>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</si>
  <si>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</si>
  <si>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</si>
  <si>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</si>
  <si>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</si>
  <si>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</si>
  <si>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</si>
  <si>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</si>
  <si>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</si>
  <si>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</si>
  <si>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</si>
  <si>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</si>
  <si>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</si>
  <si>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</si>
  <si>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</si>
  <si>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</si>
  <si>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</si>
  <si>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</si>
  <si>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</si>
  <si>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</si>
  <si>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</si>
  <si>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</si>
  <si>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</si>
  <si>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</si>
  <si>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</si>
  <si>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</si>
  <si>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</si>
  <si>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</si>
  <si>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</si>
  <si>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</si>
  <si>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</si>
  <si>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</si>
  <si>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</si>
  <si>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</si>
  <si>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</si>
  <si>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</si>
  <si>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</si>
  <si>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</si>
  <si>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</si>
  <si>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</si>
  <si>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</si>
  <si>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</si>
  <si>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</si>
  <si>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</si>
  <si>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</si>
  <si>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</si>
  <si>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</si>
  <si>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</si>
  <si>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</si>
  <si>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</si>
  <si>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</si>
  <si>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</si>
  <si>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</si>
  <si>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</si>
  <si>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</si>
  <si>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</si>
  <si>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</si>
  <si>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</si>
  <si>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</si>
  <si>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</si>
  <si>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</si>
  <si>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</si>
  <si>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</si>
  <si>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</si>
  <si>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</si>
  <si>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</si>
  <si>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</si>
  <si>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</si>
  <si>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</si>
  <si>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</si>
  <si>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</si>
  <si>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</si>
  <si>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</si>
  <si>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</si>
  <si>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</si>
  <si>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</si>
  <si>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</si>
  <si>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</si>
  <si>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</si>
  <si>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</si>
  <si>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</si>
  <si>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</si>
  <si>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</si>
  <si>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</si>
  <si>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</si>
  <si>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</si>
  <si>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</si>
  <si>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</si>
  <si>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</si>
  <si>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</si>
  <si>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</si>
  <si>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</si>
  <si>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</si>
  <si>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</si>
  <si>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</si>
  <si>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</si>
  <si>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</si>
  <si>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</si>
  <si>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</si>
  <si>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</si>
  <si>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</si>
  <si>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</si>
  <si>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</si>
  <si>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</si>
  <si>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</si>
  <si>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</si>
  <si>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</si>
  <si>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</si>
  <si>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</si>
  <si>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</si>
  <si>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</si>
  <si>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</si>
  <si>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</si>
  <si>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</si>
  <si>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</si>
  <si>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</si>
  <si>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</si>
  <si>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</si>
  <si>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</si>
  <si>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</si>
  <si>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</si>
  <si>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</si>
  <si>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</si>
  <si>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</si>
  <si>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</si>
  <si>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</si>
  <si>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</si>
  <si>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</si>
  <si>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</si>
  <si>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</si>
  <si>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</si>
  <si>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</si>
  <si>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</si>
  <si>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</si>
  <si>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</si>
  <si>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</si>
  <si>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</si>
  <si>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</si>
  <si>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</si>
  <si>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</si>
  <si>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</si>
  <si>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</si>
  <si>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</si>
  <si>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</si>
  <si>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</si>
  <si>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</si>
  <si>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</si>
  <si>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</si>
  <si>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</si>
  <si>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</si>
  <si>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</si>
  <si>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</si>
  <si>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</si>
  <si>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</si>
  <si>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</si>
  <si>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</si>
  <si>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</si>
  <si>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</si>
  <si>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</si>
  <si>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</si>
  <si>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</si>
  <si>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</si>
  <si>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</si>
  <si>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</si>
  <si>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</si>
  <si>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</si>
  <si>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</si>
  <si>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</si>
  <si>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</si>
  <si>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</si>
  <si>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</si>
  <si>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</si>
  <si>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</si>
  <si>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</si>
  <si>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</si>
  <si>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</si>
  <si>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</si>
  <si>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</si>
  <si>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</si>
  <si>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</si>
  <si>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</si>
  <si>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</si>
  <si>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</si>
  <si>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</si>
  <si>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</si>
  <si>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</si>
  <si>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</si>
  <si>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</si>
  <si>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</si>
  <si>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</si>
  <si>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</si>
  <si>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</si>
  <si>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</si>
  <si>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</si>
  <si>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</si>
  <si>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</si>
  <si>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</si>
  <si>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</si>
  <si>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</si>
  <si>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</si>
  <si>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</si>
  <si>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</si>
  <si>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</si>
  <si>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</si>
  <si>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</si>
  <si>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</si>
  <si>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</si>
  <si>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</si>
  <si>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</si>
  <si>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</si>
  <si>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</si>
  <si>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</si>
  <si>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</si>
  <si>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</si>
  <si>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</si>
  <si>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</si>
  <si>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</si>
  <si>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</si>
  <si>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</si>
  <si>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</si>
  <si>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</si>
  <si>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</si>
  <si>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</si>
  <si>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</si>
  <si>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</si>
  <si>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</si>
  <si>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</si>
  <si>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</si>
  <si>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</si>
  <si>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</si>
  <si>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</si>
  <si>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</si>
  <si>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</si>
  <si>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</si>
  <si>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</si>
  <si>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</si>
  <si>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</si>
  <si>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</si>
  <si>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</si>
  <si>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</si>
  <si>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</si>
  <si>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</si>
  <si>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</si>
  <si>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</si>
  <si>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</si>
  <si>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</si>
  <si>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</si>
  <si>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</si>
  <si>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</si>
  <si>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</si>
  <si>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</si>
  <si>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</si>
  <si>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</si>
  <si>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</si>
  <si>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</si>
  <si>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</si>
  <si>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</si>
  <si>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</si>
  <si>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</si>
  <si>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</si>
  <si>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</si>
  <si>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</si>
  <si>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</si>
  <si>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</si>
  <si>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</si>
  <si>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</si>
  <si>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</si>
  <si>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</si>
  <si>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</si>
  <si>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</si>
  <si>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</si>
  <si>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</si>
  <si>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</si>
  <si>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</si>
  <si>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</si>
  <si>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</si>
  <si>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</si>
  <si>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</si>
  <si>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</si>
  <si>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</si>
  <si>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</si>
  <si>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</si>
  <si>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</si>
  <si>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</si>
  <si>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</si>
  <si>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</si>
  <si>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</si>
  <si>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</si>
  <si>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</si>
  <si>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</si>
  <si>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</si>
  <si>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</si>
  <si>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</si>
  <si>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</si>
  <si>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</si>
  <si>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</si>
  <si>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</si>
  <si>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</si>
  <si>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</si>
  <si>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</si>
  <si>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</si>
  <si>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</si>
  <si>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</si>
  <si>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</si>
  <si>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</si>
  <si>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</si>
  <si>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</si>
  <si>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</si>
  <si>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</si>
  <si>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</si>
  <si>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</si>
  <si>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</si>
  <si>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</si>
  <si>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</si>
  <si>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</si>
  <si>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</si>
  <si>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</si>
  <si>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</si>
  <si>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</si>
  <si>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</si>
  <si>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</si>
  <si>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</si>
  <si>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</si>
  <si>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</si>
  <si>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</si>
  <si>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</si>
  <si>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</si>
  <si>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</si>
  <si>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</si>
  <si>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</si>
  <si>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</si>
  <si>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</si>
  <si>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</si>
  <si>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</si>
  <si>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</si>
  <si>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</si>
  <si>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</si>
  <si>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</si>
  <si>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</si>
  <si>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</si>
  <si>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</si>
  <si>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</si>
  <si>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</si>
  <si>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</si>
  <si>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</si>
  <si>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</si>
  <si>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</si>
  <si>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</si>
  <si>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</si>
  <si>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</si>
  <si>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</si>
  <si>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</si>
  <si>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</si>
  <si>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</si>
  <si>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</si>
  <si>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</si>
  <si>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</si>
  <si>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</si>
  <si>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</si>
  <si>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</si>
  <si>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</si>
  <si>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</si>
  <si>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</si>
  <si>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</si>
  <si>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</si>
  <si>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</si>
  <si>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</si>
  <si>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</si>
  <si>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</si>
  <si>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</si>
  <si>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</si>
  <si>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</si>
  <si>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</si>
  <si>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</si>
  <si>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</si>
  <si>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</si>
  <si>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</si>
  <si>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</si>
  <si>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</si>
  <si>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</si>
  <si>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</si>
  <si>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</si>
  <si>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</si>
  <si>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</si>
  <si>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</si>
  <si>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</si>
  <si>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</si>
  <si>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</si>
  <si>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</si>
  <si>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</si>
  <si>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</si>
  <si>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</si>
  <si>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</si>
  <si>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</si>
  <si>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</si>
  <si>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</si>
  <si>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</si>
  <si>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</si>
  <si>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</si>
  <si>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</si>
  <si>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</si>
  <si>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</si>
  <si>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</si>
  <si>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</si>
  <si>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</si>
  <si>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</si>
  <si>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</si>
  <si>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</si>
  <si>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</si>
  <si>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</si>
  <si>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</si>
  <si>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</si>
  <si>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</si>
  <si>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</si>
  <si>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</si>
  <si>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</si>
  <si>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</si>
  <si>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</si>
  <si>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</si>
  <si>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</si>
  <si>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</si>
  <si>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</si>
  <si>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</si>
  <si>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</si>
  <si>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</si>
  <si>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</si>
  <si>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</si>
  <si>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</si>
  <si>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</si>
  <si>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</si>
  <si>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</si>
  <si>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</si>
  <si>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</si>
  <si>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</si>
  <si>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</si>
  <si>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</si>
  <si>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</si>
  <si>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</si>
  <si>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</si>
  <si>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</si>
  <si>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</si>
  <si>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</si>
  <si>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</si>
  <si>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</si>
  <si>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</si>
  <si>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</si>
  <si>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</si>
  <si>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</si>
  <si>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</si>
  <si>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</si>
  <si>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</si>
  <si>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</si>
  <si>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</si>
  <si>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</si>
  <si>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</si>
  <si>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</si>
  <si>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</si>
  <si>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</si>
  <si>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</si>
  <si>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</si>
  <si>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</si>
  <si>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</si>
  <si>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</si>
  <si>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</si>
  <si>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</si>
  <si>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</si>
  <si>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</si>
  <si>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</si>
  <si>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</si>
  <si>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</si>
  <si>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</si>
  <si>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</si>
  <si>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</si>
  <si>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</si>
  <si>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</si>
  <si>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</si>
  <si>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</si>
  <si>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</si>
  <si>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</si>
  <si>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</si>
  <si>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</si>
  <si>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</si>
  <si>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</si>
  <si>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</si>
  <si>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</si>
  <si>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</si>
  <si>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</si>
  <si>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</si>
  <si>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</si>
  <si>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</si>
  <si>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</si>
  <si>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</si>
  <si>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</si>
  <si>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</si>
  <si>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</si>
  <si>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</si>
  <si>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</si>
  <si>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</si>
  <si>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</si>
  <si>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</si>
  <si>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</si>
  <si>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</si>
  <si>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</si>
  <si>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</si>
  <si>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</si>
  <si>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</si>
  <si>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</si>
  <si>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</si>
  <si>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</si>
  <si>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</si>
  <si>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</si>
  <si>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</si>
  <si>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</si>
  <si>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</si>
  <si>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</si>
  <si>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</si>
  <si>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</si>
  <si>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</si>
  <si>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</si>
  <si>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</si>
  <si>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</si>
  <si>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</si>
  <si>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</si>
  <si>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</si>
  <si>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</si>
  <si>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</si>
  <si>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</si>
  <si>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</si>
  <si>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</si>
  <si>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</si>
  <si>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</si>
  <si>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</si>
  <si>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</si>
  <si>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</si>
  <si>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</si>
  <si>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</si>
  <si>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</si>
  <si>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</si>
  <si>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</si>
  <si>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</si>
  <si>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</si>
  <si>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</si>
  <si>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</si>
  <si>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</si>
  <si>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</si>
  <si>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</si>
  <si>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</si>
  <si>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</si>
  <si>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</si>
  <si>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</si>
  <si>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</si>
  <si>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</si>
  <si>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</si>
  <si>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</si>
  <si>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</si>
  <si>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</si>
  <si>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</si>
  <si>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</si>
  <si>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</si>
  <si>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</si>
  <si>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</si>
  <si>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</si>
  <si>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</si>
  <si>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</si>
  <si>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</si>
  <si>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</si>
  <si>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</si>
  <si>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</si>
  <si>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</si>
  <si>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</si>
  <si>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</si>
  <si>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</si>
  <si>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</si>
  <si>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</si>
  <si>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</si>
  <si>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</si>
  <si>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</si>
  <si>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</si>
  <si>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</si>
  <si>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</si>
  <si>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</si>
  <si>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</si>
  <si>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</si>
  <si>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</si>
  <si>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</si>
  <si>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</si>
  <si>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</si>
  <si>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</si>
  <si>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</si>
  <si>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</si>
  <si>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</si>
  <si>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</si>
  <si>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</si>
  <si>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</si>
  <si>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</si>
  <si>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</si>
  <si>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</si>
  <si>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</si>
  <si>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</si>
  <si>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</si>
  <si>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</si>
  <si>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</si>
  <si>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</si>
  <si>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</si>
  <si>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</si>
  <si>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</si>
  <si>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</si>
  <si>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</si>
  <si>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</si>
  <si>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</si>
  <si>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</si>
  <si>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</si>
  <si>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</si>
  <si>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</si>
  <si>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</si>
  <si>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</si>
  <si>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</si>
  <si>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</si>
  <si>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</si>
  <si>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</si>
  <si>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</si>
  <si>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</si>
  <si>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</si>
  <si>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</si>
  <si>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</si>
  <si>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</si>
  <si>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</si>
  <si>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</si>
  <si>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</si>
  <si>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</si>
  <si>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</si>
  <si>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</si>
  <si>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</si>
  <si>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</si>
  <si>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</si>
  <si>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</si>
  <si>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</si>
  <si>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</si>
  <si>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</si>
  <si>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</si>
  <si>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</si>
  <si>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</si>
  <si>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</si>
  <si>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</si>
  <si>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</si>
  <si>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</si>
  <si>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</si>
  <si>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</si>
  <si>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</si>
  <si>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</si>
  <si>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</si>
  <si>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</si>
  <si>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</si>
  <si>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</si>
  <si>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</si>
  <si>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</si>
  <si>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</si>
  <si>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</si>
  <si>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</si>
  <si>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</si>
  <si>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</si>
  <si>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</si>
  <si>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</si>
  <si>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</si>
  <si>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</si>
  <si>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</si>
  <si>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</si>
  <si>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</si>
  <si>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</si>
  <si>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</si>
  <si>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</si>
  <si>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</si>
  <si>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</si>
  <si>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</si>
  <si>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</si>
  <si>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</si>
  <si>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</si>
  <si>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</si>
  <si>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</si>
  <si>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</si>
  <si>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</si>
  <si>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</si>
  <si>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</si>
  <si>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</si>
  <si>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</si>
  <si>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</si>
  <si>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</si>
  <si>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</si>
  <si>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</si>
  <si>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</si>
  <si>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</si>
  <si>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</si>
  <si>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</si>
  <si>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</si>
  <si>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</si>
  <si>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</si>
  <si>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</si>
  <si>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</si>
  <si>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</si>
  <si>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</si>
  <si>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</si>
  <si>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</si>
  <si>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</si>
  <si>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</si>
  <si>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</si>
  <si>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</si>
  <si>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</si>
  <si>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</si>
  <si>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</si>
  <si>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</si>
  <si>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</si>
  <si>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</si>
  <si>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</si>
  <si>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</si>
  <si>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</si>
  <si>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</si>
  <si>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</si>
  <si>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</si>
  <si>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</si>
  <si>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</si>
  <si>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</si>
  <si>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</si>
  <si>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</si>
  <si>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</si>
  <si>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</si>
  <si>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</si>
  <si>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</si>
  <si>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</si>
  <si>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</si>
  <si>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</si>
  <si>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</si>
  <si>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</si>
  <si>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</si>
  <si>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</si>
  <si>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</si>
  <si>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</si>
  <si>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</si>
  <si>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</si>
  <si>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</si>
  <si>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</si>
  <si>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</si>
  <si>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</si>
  <si>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</si>
  <si>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</si>
  <si>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</si>
  <si>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</si>
  <si>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</si>
  <si>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</si>
  <si>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</si>
  <si>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</si>
  <si>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</si>
  <si>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</si>
  <si>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</si>
  <si>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</si>
  <si>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</si>
  <si>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</si>
  <si>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</si>
  <si>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</si>
  <si>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</si>
  <si>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</si>
  <si>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</si>
  <si>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</si>
  <si>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</si>
  <si>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</si>
  <si>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</si>
  <si>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</si>
  <si>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</si>
  <si>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</si>
  <si>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</si>
  <si>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</si>
  <si>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</si>
  <si>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</si>
  <si>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</si>
  <si>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</si>
  <si>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</si>
  <si>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</si>
  <si>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</si>
  <si>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</si>
  <si>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</si>
  <si>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</si>
  <si>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</si>
  <si>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</si>
  <si>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</si>
  <si>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</si>
  <si>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</si>
  <si>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</si>
  <si>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</si>
  <si>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</si>
  <si>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</si>
  <si>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</si>
  <si>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</si>
  <si>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</si>
  <si>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</si>
  <si>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</si>
  <si>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</si>
  <si>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</si>
  <si>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</si>
  <si>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</si>
  <si>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</si>
  <si>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</si>
  <si>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</si>
  <si>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</si>
  <si>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</si>
  <si>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</si>
  <si>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</si>
  <si>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</si>
  <si>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</si>
  <si>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</si>
  <si>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</si>
  <si>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</si>
  <si>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</si>
  <si>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</si>
  <si>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</si>
  <si>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</si>
  <si>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</si>
  <si>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</si>
  <si>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</si>
  <si>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</si>
  <si>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</si>
  <si>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</si>
  <si>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</si>
  <si>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</si>
  <si>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</si>
  <si>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</si>
  <si>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</si>
  <si>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</si>
  <si>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</si>
  <si>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</si>
  <si>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</si>
  <si>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</si>
  <si>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</si>
  <si>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</si>
  <si>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</si>
  <si>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</si>
  <si>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</si>
  <si>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</si>
  <si>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</si>
  <si>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</si>
  <si>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</si>
  <si>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</si>
  <si>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</si>
  <si>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</si>
  <si>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</si>
  <si>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</si>
  <si>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</si>
  <si>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</si>
  <si>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</si>
  <si>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</si>
  <si>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</si>
  <si>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</si>
  <si>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</si>
  <si>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</si>
  <si>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</si>
  <si>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</si>
  <si>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</si>
  <si>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</si>
  <si>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</si>
  <si>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</si>
  <si>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</si>
  <si>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</si>
  <si>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</si>
  <si>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</si>
  <si>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</si>
  <si>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</si>
  <si>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</si>
  <si>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</si>
  <si>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</si>
  <si>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</si>
  <si>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</si>
  <si>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</si>
  <si>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</si>
  <si>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</si>
  <si>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</si>
  <si>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</si>
  <si>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</si>
  <si>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</si>
  <si>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</si>
  <si>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</si>
  <si>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</si>
  <si>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</si>
  <si>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</si>
  <si>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</si>
  <si>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</si>
  <si>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</si>
  <si>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</si>
  <si>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</si>
  <si>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</si>
  <si>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</si>
  <si>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</si>
  <si>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</si>
  <si>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</si>
  <si>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</si>
  <si>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</si>
  <si>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</si>
  <si>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</si>
  <si>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</si>
  <si>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</si>
  <si>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</si>
  <si>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</si>
  <si>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</si>
  <si>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</si>
  <si>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</si>
  <si>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</si>
  <si>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</si>
  <si>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</si>
  <si>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</si>
  <si>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</si>
  <si>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</si>
  <si>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</si>
  <si>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</si>
  <si>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</si>
  <si>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</si>
  <si>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</si>
  <si>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</si>
  <si>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</si>
  <si>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</si>
  <si>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</si>
  <si>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</si>
  <si>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</si>
  <si>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</si>
  <si>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</si>
  <si>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</si>
  <si>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</si>
  <si>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</si>
  <si>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</si>
  <si>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</si>
  <si>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</si>
  <si>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</si>
  <si>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</si>
  <si>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</si>
  <si>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</si>
  <si>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</si>
  <si>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</si>
  <si>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</si>
  <si>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</si>
  <si>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</si>
  <si>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</si>
  <si>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</si>
  <si>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</si>
  <si>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</si>
  <si>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</si>
  <si>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</si>
  <si>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</si>
  <si>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</si>
  <si>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</si>
  <si>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</si>
  <si>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</si>
  <si>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</si>
  <si>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</si>
  <si>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</si>
  <si>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</si>
  <si>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</si>
  <si>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</si>
  <si>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</si>
  <si>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</si>
  <si>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</si>
  <si>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</si>
  <si>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</si>
  <si>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</si>
  <si>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</si>
  <si>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</si>
  <si>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</si>
  <si>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</si>
  <si>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</si>
  <si>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</si>
  <si>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</si>
  <si>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</si>
  <si>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</si>
  <si>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</si>
  <si>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</si>
  <si>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</si>
  <si>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</si>
  <si>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</si>
  <si>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</si>
  <si>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</si>
  <si>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</si>
  <si>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</si>
  <si>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</si>
  <si>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</si>
  <si>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</si>
  <si>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</si>
  <si>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</si>
  <si>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</si>
  <si>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</si>
  <si>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</si>
  <si>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</si>
  <si>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</si>
  <si>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</si>
  <si>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</si>
  <si>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</si>
  <si>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</si>
  <si>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</si>
  <si>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</si>
  <si>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</si>
  <si>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</si>
  <si>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</si>
  <si>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</si>
  <si>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</si>
  <si>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</si>
  <si>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</si>
  <si>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</si>
  <si>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</si>
  <si>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</si>
  <si>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</si>
  <si>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</si>
  <si>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</si>
  <si>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</si>
  <si>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</si>
  <si>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</si>
  <si>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</si>
  <si>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</si>
  <si>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</si>
  <si>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</si>
  <si>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</si>
  <si>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</si>
  <si>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</si>
  <si>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</si>
  <si>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</si>
  <si>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</si>
  <si>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</si>
  <si>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</si>
  <si>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</si>
  <si>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</si>
  <si>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</si>
  <si>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</si>
  <si>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</si>
  <si>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</si>
  <si>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</si>
  <si>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</si>
  <si>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</si>
  <si>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</si>
  <si>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</si>
  <si>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</si>
  <si>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</si>
  <si>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</si>
  <si>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</si>
  <si>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</si>
  <si>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</si>
  <si>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</si>
  <si>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</si>
  <si>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</si>
  <si>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</si>
  <si>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</si>
  <si>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</si>
  <si>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</si>
  <si>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</si>
  <si>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</si>
  <si>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</si>
  <si>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</si>
  <si>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</si>
  <si>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</si>
  <si>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</si>
  <si>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</si>
  <si>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</si>
  <si>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</si>
  <si>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</si>
  <si>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</si>
  <si>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</si>
  <si>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</si>
  <si>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</si>
  <si>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</si>
  <si>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</si>
  <si>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</si>
  <si>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</si>
  <si>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</si>
  <si>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</si>
  <si>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</si>
  <si>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</si>
  <si>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</si>
  <si>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</si>
  <si>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</si>
  <si>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</si>
  <si>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</si>
  <si>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</si>
  <si>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</si>
  <si>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</si>
  <si>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</si>
  <si>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</si>
  <si>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</si>
  <si>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</si>
  <si>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</si>
  <si>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</si>
  <si>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</si>
  <si>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</si>
  <si>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</si>
  <si>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</si>
  <si>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</si>
  <si>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</si>
  <si>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</si>
  <si>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</si>
  <si>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</si>
  <si>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</si>
  <si>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</si>
  <si>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</si>
  <si>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</si>
  <si>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</si>
  <si>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</si>
  <si>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</si>
  <si>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</si>
  <si>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</si>
  <si>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</si>
  <si>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</si>
  <si>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</si>
  <si>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</si>
  <si>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</si>
  <si>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</si>
  <si>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</si>
  <si>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</si>
  <si>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</si>
  <si>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</si>
  <si>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</si>
  <si>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</si>
  <si>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</si>
  <si>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</si>
  <si>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</si>
  <si>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</si>
  <si>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</si>
  <si>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</si>
  <si>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</si>
  <si>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</si>
  <si>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</si>
  <si>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</si>
  <si>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</si>
  <si>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</si>
  <si>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</si>
  <si>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</si>
  <si>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</si>
  <si>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</si>
  <si>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</si>
  <si>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</si>
  <si>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</si>
  <si>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</si>
  <si>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</si>
  <si>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</si>
  <si>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</si>
  <si>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</si>
  <si>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</si>
  <si>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</si>
  <si>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</si>
  <si>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</si>
  <si>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</si>
  <si>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</si>
  <si>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</si>
  <si>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</si>
  <si>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</si>
  <si>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</si>
  <si>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</si>
  <si>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</si>
  <si>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</si>
  <si>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</si>
  <si>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</si>
  <si>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</si>
  <si>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</si>
  <si>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</si>
  <si>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</si>
  <si>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</si>
  <si>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</si>
  <si>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</si>
  <si>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</si>
  <si>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</si>
  <si>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</si>
  <si>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</si>
  <si>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</si>
  <si>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</si>
  <si>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</si>
  <si>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</si>
  <si>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</si>
  <si>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</si>
  <si>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</si>
  <si>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</si>
  <si>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</si>
  <si>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</si>
  <si>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</si>
  <si>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</si>
  <si>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</si>
  <si>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</si>
  <si>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</si>
  <si>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</si>
  <si>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</si>
  <si>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</si>
  <si>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</si>
  <si>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</si>
  <si>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</si>
  <si>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</si>
  <si>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</si>
  <si>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</si>
  <si>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</si>
  <si>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</si>
  <si>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</si>
  <si>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</si>
  <si>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</si>
  <si>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</si>
  <si>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</si>
  <si>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</si>
  <si>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</si>
  <si>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</si>
  <si>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</si>
  <si>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</si>
  <si>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</si>
  <si>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</si>
  <si>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</si>
  <si>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</si>
  <si>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</si>
  <si>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</si>
  <si>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</si>
  <si>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</si>
  <si>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</si>
  <si>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</si>
  <si>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</si>
  <si>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</si>
  <si>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</si>
  <si>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</si>
  <si>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</si>
  <si>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</si>
  <si>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</si>
  <si>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</si>
  <si>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</si>
  <si>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</si>
  <si>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</si>
  <si>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</si>
  <si>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</si>
  <si>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</si>
  <si>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</si>
  <si>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</si>
  <si>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</si>
  <si>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</si>
  <si>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</si>
  <si>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</si>
  <si>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</si>
  <si>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</si>
  <si>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</si>
  <si>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</si>
  <si>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</si>
  <si>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</si>
  <si>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</si>
  <si>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</si>
  <si>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</si>
  <si>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</si>
  <si>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</si>
  <si>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</si>
  <si>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</si>
  <si>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</si>
  <si>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</si>
  <si>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</si>
  <si>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</si>
  <si>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</si>
  <si>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</si>
  <si>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</si>
  <si>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</si>
  <si>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</si>
  <si>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</si>
  <si>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</si>
  <si>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</si>
  <si>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</si>
  <si>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</si>
  <si>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</si>
  <si>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</si>
  <si>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</si>
  <si>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</si>
  <si>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</si>
  <si>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</si>
  <si>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</si>
  <si>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</si>
  <si>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</si>
  <si>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</si>
  <si>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</si>
  <si>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</si>
  <si>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</si>
  <si>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</si>
  <si>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</si>
  <si>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</si>
  <si>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</si>
  <si>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</si>
  <si>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</si>
  <si>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</si>
  <si>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</si>
  <si>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</si>
  <si>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</si>
  <si>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</si>
  <si>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</si>
  <si>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</si>
  <si>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</si>
  <si>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</si>
  <si>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</si>
  <si>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</si>
  <si>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</si>
  <si>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</si>
  <si>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</si>
  <si>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</si>
  <si>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</si>
  <si>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</si>
  <si>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</si>
  <si>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</si>
  <si>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</si>
  <si>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</si>
  <si>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</si>
  <si>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</si>
  <si>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</si>
  <si>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</si>
  <si>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</si>
  <si>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</si>
  <si>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</si>
  <si>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</si>
  <si>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</si>
  <si>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</si>
  <si>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</si>
  <si>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</si>
  <si>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</si>
  <si>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</si>
  <si>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</si>
  <si>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</si>
  <si>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</si>
  <si>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</si>
  <si>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</si>
  <si>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</si>
  <si>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</si>
  <si>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</si>
  <si>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</si>
  <si>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</si>
  <si>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</si>
  <si>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</si>
  <si>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</si>
  <si>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</si>
  <si>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</si>
  <si>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</si>
  <si>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</si>
  <si>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</si>
  <si>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</si>
  <si>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</si>
  <si>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</si>
  <si>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</si>
  <si>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</si>
  <si>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</si>
  <si>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</si>
  <si>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</si>
  <si>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</si>
  <si>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</si>
  <si>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</si>
  <si>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</si>
  <si>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</si>
  <si>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</si>
  <si>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</si>
  <si>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</si>
  <si>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</si>
  <si>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</si>
  <si>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</si>
  <si>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</si>
  <si>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</si>
  <si>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</si>
  <si>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</si>
  <si>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</si>
  <si>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</si>
  <si>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</si>
  <si>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</si>
  <si>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</si>
  <si>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</si>
  <si>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</si>
  <si>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</si>
  <si>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</si>
  <si>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</si>
  <si>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</si>
  <si>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</si>
  <si>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</si>
  <si>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</si>
  <si>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</si>
  <si>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</si>
  <si>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</si>
  <si>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</si>
  <si>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</si>
  <si>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</si>
  <si>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</si>
  <si>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</si>
  <si>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</si>
  <si>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</si>
  <si>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</si>
  <si>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</si>
  <si>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</si>
  <si>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</si>
  <si>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</si>
  <si>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</si>
  <si>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</si>
  <si>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</si>
  <si>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</si>
  <si>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</si>
  <si>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</si>
  <si>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</si>
  <si>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</si>
  <si>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</si>
  <si>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</si>
  <si>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</si>
  <si>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</si>
  <si>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</si>
  <si>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</si>
  <si>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</si>
  <si>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</si>
  <si>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</si>
  <si>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</si>
  <si>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</si>
  <si>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</si>
  <si>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</si>
  <si>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</si>
  <si>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</si>
  <si>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</si>
  <si>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</si>
  <si>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</si>
  <si>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</si>
  <si>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</si>
  <si>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</si>
  <si>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</si>
  <si>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</si>
  <si>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</si>
  <si>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</si>
  <si>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</si>
  <si>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</si>
  <si>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</si>
  <si>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</si>
  <si>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</si>
  <si>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</si>
  <si>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</si>
  <si>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</si>
  <si>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</si>
  <si>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</si>
  <si>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</si>
  <si>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</si>
  <si>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</si>
  <si>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</si>
  <si>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</si>
  <si>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</si>
  <si>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</si>
  <si>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</si>
  <si>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</si>
  <si>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</si>
  <si>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</si>
  <si>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</si>
  <si>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</si>
  <si>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</si>
  <si>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</si>
  <si>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</si>
  <si>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</si>
  <si>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</si>
  <si>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</si>
  <si>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</si>
  <si>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</si>
  <si>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</si>
  <si>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</si>
  <si>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</si>
  <si>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</si>
  <si>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</si>
  <si>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</si>
  <si>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</si>
  <si>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</si>
  <si>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</si>
  <si>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</si>
  <si>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</si>
  <si>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</si>
  <si>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</si>
  <si>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</si>
  <si>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</si>
  <si>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</si>
  <si>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</si>
  <si>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</si>
  <si>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</si>
  <si>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</si>
  <si>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</si>
  <si>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</si>
  <si>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</si>
  <si>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</si>
  <si>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</si>
  <si>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</si>
  <si>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</si>
  <si>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</si>
  <si>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</si>
  <si>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</si>
  <si>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</si>
  <si>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</si>
  <si>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</si>
  <si>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</si>
  <si>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</si>
  <si>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</si>
  <si>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</si>
  <si>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</si>
  <si>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</si>
  <si>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</si>
  <si>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</si>
  <si>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</si>
  <si>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</si>
  <si>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</si>
  <si>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</si>
  <si>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</si>
  <si>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</si>
  <si>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</si>
  <si>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</si>
  <si>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</si>
  <si>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</si>
  <si>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</si>
  <si>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</si>
  <si>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</si>
  <si>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</si>
  <si>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</si>
  <si>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</si>
  <si>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</si>
  <si>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</si>
  <si>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</si>
  <si>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</si>
  <si>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</si>
  <si>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</si>
  <si>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</si>
  <si>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</si>
  <si>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</si>
  <si>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</si>
  <si>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</si>
  <si>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</si>
  <si>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</si>
  <si>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</si>
  <si>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</si>
  <si>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</si>
  <si>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</si>
  <si>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</si>
  <si>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</si>
  <si>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</si>
  <si>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</si>
  <si>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</si>
  <si>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</si>
  <si>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</si>
  <si>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</si>
  <si>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</si>
  <si>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</si>
  <si>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</si>
  <si>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</si>
  <si>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</si>
  <si>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</si>
  <si>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</si>
  <si>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</si>
  <si>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</si>
  <si>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</si>
  <si>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</si>
  <si>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</si>
  <si>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</si>
  <si>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</si>
  <si>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</si>
  <si>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</si>
  <si>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</si>
  <si>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</si>
  <si>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</si>
  <si>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</si>
  <si>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</si>
  <si>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</si>
  <si>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</si>
  <si>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</si>
  <si>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</si>
  <si>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</si>
  <si>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</si>
  <si>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</si>
  <si>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</si>
  <si>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</si>
  <si>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</si>
  <si>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</si>
  <si>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</si>
  <si>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</si>
  <si>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</si>
  <si>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</si>
  <si>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</si>
  <si>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</si>
  <si>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</si>
  <si>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</si>
  <si>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</si>
  <si>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</si>
  <si>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</si>
  <si>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</si>
  <si>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</si>
  <si>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</si>
  <si>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</si>
  <si>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</si>
  <si>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</si>
  <si>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</si>
  <si>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</si>
  <si>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</si>
  <si>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</si>
  <si>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</si>
  <si>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</si>
  <si>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</si>
  <si>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</si>
  <si>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</si>
  <si>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</si>
  <si>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</si>
  <si>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</si>
  <si>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</si>
  <si>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</si>
  <si>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</si>
  <si>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</si>
  <si>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</si>
  <si>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</si>
  <si>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</si>
  <si>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</si>
  <si>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</si>
  <si>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</si>
  <si>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</si>
  <si>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</si>
  <si>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</si>
  <si>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</si>
  <si>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</si>
  <si>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</si>
  <si>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</si>
  <si>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</si>
  <si>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</si>
  <si>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</si>
  <si>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</si>
  <si>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</si>
  <si>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</si>
  <si>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</si>
  <si>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</si>
  <si>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</si>
  <si>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</si>
  <si>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</si>
  <si>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</si>
  <si>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</si>
  <si>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</si>
  <si>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</si>
  <si>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</si>
  <si>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</si>
  <si>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</si>
  <si>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</si>
  <si>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</si>
  <si>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</si>
  <si>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</si>
  <si>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</si>
  <si>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</si>
  <si>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</si>
  <si>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</si>
  <si>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</si>
  <si>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</si>
  <si>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</si>
  <si>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</si>
  <si>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</si>
  <si>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</si>
  <si>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</si>
  <si>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</si>
  <si>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</si>
  <si>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</si>
  <si>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</si>
  <si>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</si>
  <si>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</si>
  <si>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</si>
  <si>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</si>
  <si>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</si>
  <si>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</si>
  <si>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</si>
  <si>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</si>
  <si>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</si>
  <si>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</si>
  <si>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</si>
  <si>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</si>
  <si>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</si>
  <si>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</si>
  <si>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</si>
  <si>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</si>
  <si>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</si>
  <si>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</si>
  <si>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</si>
  <si>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</si>
  <si>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</si>
  <si>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</si>
  <si>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</si>
  <si>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</si>
  <si>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</si>
  <si>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</si>
  <si>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</si>
  <si>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</si>
  <si>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</si>
  <si>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</si>
  <si>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</si>
  <si>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</si>
  <si>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</si>
  <si>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</si>
  <si>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</si>
  <si>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</si>
  <si>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</si>
  <si>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</si>
  <si>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</si>
  <si>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</si>
  <si>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</si>
  <si>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</si>
  <si>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</si>
  <si>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</si>
  <si>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</si>
  <si>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</si>
  <si>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</si>
  <si>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</si>
  <si>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</si>
  <si>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</si>
  <si>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</si>
  <si>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</si>
  <si>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</si>
  <si>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</si>
  <si>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</si>
  <si>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</si>
  <si>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</si>
  <si>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</si>
  <si>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</si>
  <si>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</si>
  <si>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</si>
  <si>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</si>
  <si>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</si>
  <si>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</si>
  <si>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</si>
  <si>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</si>
  <si>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</si>
  <si>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</si>
  <si>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</si>
  <si>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</si>
  <si>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</si>
  <si>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</si>
  <si>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</si>
  <si>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</si>
  <si>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</si>
  <si>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</si>
  <si>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</si>
  <si>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</si>
  <si>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</si>
  <si>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</si>
  <si>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</si>
  <si>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</si>
  <si>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</si>
  <si>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</si>
  <si>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</si>
  <si>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</si>
  <si>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</si>
  <si>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</si>
  <si>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</si>
  <si>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</si>
  <si>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</si>
  <si>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</si>
  <si>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</si>
  <si>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</si>
  <si>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</si>
  <si>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</si>
  <si>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</si>
  <si>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</si>
  <si>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</si>
  <si>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</si>
  <si>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</si>
  <si>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</si>
  <si>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</si>
  <si>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</si>
  <si>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</si>
  <si>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</si>
  <si>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</si>
  <si>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</si>
  <si>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</si>
  <si>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</si>
  <si>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</si>
  <si>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</si>
  <si>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</si>
  <si>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</si>
  <si>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</si>
  <si>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</si>
  <si>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</si>
  <si>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</si>
  <si>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</si>
  <si>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</si>
  <si>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</si>
  <si>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</si>
  <si>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</si>
  <si>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</si>
  <si>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</si>
  <si>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</si>
  <si>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</si>
  <si>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</si>
  <si>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</si>
  <si>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</si>
  <si>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</si>
  <si>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</si>
  <si>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</si>
  <si>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</si>
  <si>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</si>
  <si>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</si>
  <si>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</si>
  <si>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</si>
  <si>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</si>
  <si>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</si>
  <si>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</si>
  <si>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</si>
  <si>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</si>
  <si>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</si>
  <si>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</si>
  <si>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</si>
  <si>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</si>
  <si>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</si>
  <si>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</si>
  <si>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</si>
  <si>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</si>
  <si>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</si>
  <si>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</si>
  <si>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</si>
  <si>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</si>
  <si>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</si>
  <si>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</si>
  <si>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</si>
  <si>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</si>
  <si>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</si>
  <si>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</si>
  <si>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</si>
  <si>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</si>
  <si>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</si>
  <si>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</si>
  <si>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</si>
  <si>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</si>
  <si>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</si>
  <si>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</si>
  <si>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</si>
  <si>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</si>
  <si>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</si>
  <si>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</si>
  <si>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</si>
  <si>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</si>
  <si>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</si>
  <si>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</si>
  <si>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</si>
  <si>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</si>
  <si>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</si>
  <si>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</si>
  <si>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</si>
  <si>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</si>
  <si>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</si>
  <si>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</si>
  <si>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</si>
  <si>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</si>
  <si>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</si>
  <si>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</si>
  <si>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</si>
  <si>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</si>
  <si>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</si>
  <si>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</si>
  <si>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</si>
  <si>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</si>
  <si>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</si>
  <si>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</si>
  <si>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</si>
  <si>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</si>
  <si>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</si>
  <si>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</si>
  <si>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</si>
  <si>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</si>
  <si>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</si>
  <si>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</si>
  <si>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</si>
  <si>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</si>
  <si>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</si>
  <si>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</si>
  <si>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</si>
  <si>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</si>
  <si>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</si>
  <si>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</si>
  <si>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</si>
  <si>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</si>
  <si>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</si>
  <si>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</si>
  <si>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</si>
  <si>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</si>
  <si>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</si>
  <si>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</si>
  <si>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</si>
  <si>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</si>
  <si>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</si>
  <si>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</si>
  <si>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</si>
  <si>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</si>
  <si>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</si>
  <si>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</si>
  <si>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</si>
  <si>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</si>
  <si>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</si>
  <si>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</si>
  <si>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</si>
  <si>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</si>
  <si>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</si>
  <si>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</si>
  <si>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</si>
  <si>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</si>
  <si>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</si>
  <si>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</si>
  <si>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</si>
  <si>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</si>
  <si>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</si>
  <si>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</si>
  <si>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</si>
  <si>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</si>
  <si>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</si>
  <si>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</si>
  <si>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</si>
  <si>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</si>
  <si>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</si>
  <si>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</si>
  <si>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</si>
  <si>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</si>
  <si>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</si>
  <si>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</si>
  <si>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</si>
  <si>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</si>
  <si>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</si>
  <si>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</si>
  <si>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</si>
  <si>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</si>
  <si>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</si>
  <si>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</si>
  <si>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</si>
  <si>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</si>
  <si>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</si>
  <si>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</si>
  <si>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</si>
  <si>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</si>
  <si>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</si>
  <si>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</si>
  <si>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</si>
  <si>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</si>
  <si>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</si>
  <si>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</si>
  <si>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</si>
  <si>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</si>
  <si>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</si>
  <si>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</si>
  <si>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</si>
  <si>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</si>
  <si>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</si>
  <si>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</si>
  <si>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</si>
  <si>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</si>
  <si>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</si>
  <si>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</si>
  <si>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</si>
  <si>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</si>
  <si>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</si>
  <si>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</si>
  <si>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</si>
  <si>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</si>
  <si>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</si>
  <si>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</si>
  <si>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</si>
  <si>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</si>
  <si>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</si>
  <si>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</si>
  <si>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</si>
  <si>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</si>
  <si>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</si>
  <si>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</si>
  <si>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</si>
  <si>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</si>
  <si>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</si>
  <si>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</si>
  <si>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</si>
  <si>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</si>
  <si>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</si>
  <si>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</si>
  <si>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</si>
  <si>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</si>
  <si>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</si>
  <si>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</si>
  <si>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</si>
  <si>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</si>
  <si>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</si>
  <si>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</si>
  <si>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</si>
  <si>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</si>
  <si>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</si>
  <si>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</si>
  <si>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</si>
  <si>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</si>
  <si>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</si>
  <si>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</si>
  <si>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</si>
  <si>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</si>
  <si>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</si>
  <si>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</si>
  <si>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</si>
  <si>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</si>
  <si>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</si>
  <si>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</si>
  <si>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</si>
  <si>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</si>
  <si>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</si>
  <si>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</si>
  <si>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</si>
  <si>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</si>
  <si>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</si>
  <si>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</si>
  <si>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</si>
  <si>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</si>
  <si>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</si>
  <si>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</si>
  <si>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</si>
  <si>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</si>
  <si>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</si>
  <si>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</si>
  <si>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</si>
  <si>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</si>
  <si>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</si>
  <si>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</si>
  <si>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</si>
  <si>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</si>
  <si>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</si>
  <si>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</si>
  <si>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</si>
  <si>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</si>
  <si>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</si>
  <si>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</si>
  <si>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</si>
  <si>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</si>
  <si>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</si>
  <si>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</si>
  <si>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</si>
  <si>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</si>
  <si>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</si>
  <si>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</si>
  <si>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</si>
  <si>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</si>
  <si>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</si>
  <si>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</si>
  <si>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</si>
  <si>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</si>
  <si>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</si>
  <si>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</si>
  <si>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</si>
  <si>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</si>
  <si>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</si>
  <si>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</si>
  <si>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</si>
  <si>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</si>
  <si>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</si>
  <si>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</si>
  <si>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</si>
  <si>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</si>
  <si>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</si>
  <si>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</si>
  <si>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</si>
  <si>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</si>
  <si>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</si>
  <si>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</si>
  <si>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</si>
  <si>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</si>
  <si>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</si>
  <si>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</si>
  <si>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</si>
  <si>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</si>
  <si>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</si>
  <si>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</si>
  <si>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</si>
  <si>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</si>
  <si>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</si>
  <si>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</si>
  <si>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</si>
  <si>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</si>
  <si>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</si>
  <si>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</si>
  <si>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</si>
  <si>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</si>
  <si>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</si>
  <si>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</si>
  <si>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</si>
  <si>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</si>
  <si>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</si>
  <si>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</si>
  <si>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</si>
  <si>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</si>
  <si>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</si>
  <si>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</si>
  <si>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</si>
  <si>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</si>
  <si>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</si>
  <si>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</si>
  <si>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</si>
  <si>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</si>
  <si>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</si>
  <si>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</si>
  <si>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</si>
  <si>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</si>
  <si>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</si>
  <si>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</si>
  <si>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</si>
  <si>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</si>
  <si>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</si>
  <si>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</si>
  <si>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</si>
  <si>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</si>
  <si>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</si>
  <si>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</si>
  <si>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</si>
  <si>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</si>
  <si>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</si>
  <si>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</si>
  <si>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</si>
  <si>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</si>
  <si>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</si>
  <si>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</si>
  <si>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</si>
  <si>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</si>
  <si>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</si>
  <si>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</si>
  <si>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</si>
  <si>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</si>
  <si>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</si>
  <si>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</si>
  <si>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</si>
  <si>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</si>
  <si>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</si>
  <si>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</si>
  <si>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</si>
  <si>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</si>
  <si>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</si>
  <si>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</si>
  <si>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</si>
  <si>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</si>
  <si>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</si>
  <si>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</si>
  <si>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</si>
  <si>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</si>
  <si>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</si>
  <si>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</si>
  <si>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</si>
  <si>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</si>
  <si>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</si>
  <si>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</si>
  <si>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</si>
  <si>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</si>
  <si>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</si>
  <si>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</si>
  <si>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</si>
  <si>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</si>
  <si>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</si>
  <si>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</si>
  <si>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</si>
  <si>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</si>
  <si>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</si>
  <si>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</si>
  <si>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</si>
  <si>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</si>
  <si>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</si>
  <si>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</si>
  <si>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</si>
  <si>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</si>
  <si>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</si>
  <si>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</si>
  <si>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</si>
  <si>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</si>
  <si>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</si>
  <si>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</si>
  <si>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</si>
  <si>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</si>
  <si>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</si>
  <si>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</si>
  <si>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</si>
  <si>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</si>
  <si>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</si>
  <si>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</si>
  <si>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</si>
  <si>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</si>
  <si>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</si>
  <si>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</si>
  <si>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</si>
  <si>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</si>
  <si>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</si>
  <si>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</si>
  <si>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</si>
  <si>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</si>
  <si>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</si>
  <si>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</si>
  <si>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</si>
  <si>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</si>
  <si>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</si>
  <si>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</si>
  <si>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</si>
  <si>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</si>
  <si>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</si>
  <si>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</si>
  <si>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</si>
  <si>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</si>
  <si>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</si>
  <si>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</si>
  <si>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</si>
  <si>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</si>
  <si>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</si>
  <si>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</si>
  <si>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</si>
  <si>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</si>
  <si>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</si>
  <si>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</si>
  <si>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</si>
  <si>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</si>
  <si>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</si>
  <si>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</si>
  <si>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</si>
  <si>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</si>
  <si>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</si>
  <si>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</si>
  <si>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</si>
  <si>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</si>
  <si>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</si>
  <si>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</si>
  <si>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</si>
  <si>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</si>
  <si>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</si>
  <si>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</si>
  <si>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</si>
  <si>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</si>
  <si>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</si>
  <si>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</si>
  <si>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</si>
  <si>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</si>
  <si>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</si>
  <si>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</si>
  <si>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</si>
  <si>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</si>
  <si>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</si>
  <si>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</si>
  <si>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</si>
  <si>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</si>
  <si>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</si>
  <si>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</si>
  <si>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</si>
  <si>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</si>
  <si>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</si>
  <si>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</si>
  <si>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</si>
  <si>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</si>
  <si>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</si>
  <si>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</si>
  <si>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</si>
  <si>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</si>
  <si>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</si>
  <si>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</si>
  <si>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</si>
  <si>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</si>
  <si>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</si>
  <si>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</si>
  <si>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</si>
  <si>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</si>
  <si>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</si>
  <si>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</si>
  <si>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</si>
  <si>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</si>
  <si>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</si>
  <si>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</si>
  <si>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</si>
  <si>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</si>
  <si>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</si>
  <si>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</si>
  <si>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</si>
  <si>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</si>
  <si>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</si>
  <si>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</si>
  <si>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</si>
  <si>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</si>
  <si>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</si>
  <si>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</si>
  <si>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</si>
  <si>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</si>
  <si>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</si>
  <si>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</si>
  <si>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</si>
  <si>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</si>
  <si>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</si>
  <si>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</si>
  <si>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</si>
  <si>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</si>
  <si>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</si>
  <si>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</si>
  <si>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</si>
  <si>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</si>
  <si>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</si>
  <si>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</si>
  <si>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</si>
  <si>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</si>
  <si>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</si>
  <si>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</si>
  <si>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</si>
  <si>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</si>
  <si>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</si>
  <si>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</si>
  <si>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</si>
  <si>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</si>
  <si>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</si>
  <si>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</si>
  <si>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</si>
  <si>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</si>
  <si>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</si>
  <si>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</si>
  <si>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</si>
  <si>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</si>
  <si>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</si>
  <si>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</si>
  <si>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</si>
  <si>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</si>
  <si>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</si>
  <si>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</si>
  <si>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</si>
  <si>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</si>
  <si>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</si>
  <si>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</si>
  <si>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</si>
  <si>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</si>
  <si>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</si>
  <si>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</si>
  <si>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</si>
  <si>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</si>
  <si>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</si>
  <si>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</si>
  <si>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</si>
  <si>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</si>
  <si>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</si>
  <si>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</si>
  <si>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</si>
  <si>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</si>
  <si>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</si>
  <si>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</si>
  <si>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</si>
  <si>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</si>
  <si>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</si>
  <si>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</si>
  <si>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</si>
  <si>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</si>
  <si>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</si>
  <si>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</si>
  <si>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</si>
  <si>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</si>
  <si>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</si>
  <si>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</si>
  <si>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</si>
  <si>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</si>
  <si>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</si>
  <si>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</si>
  <si>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</si>
  <si>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</si>
  <si>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</si>
  <si>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</si>
  <si>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</si>
  <si>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</si>
  <si>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</si>
  <si>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</si>
  <si>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</si>
  <si>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</si>
  <si>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</si>
  <si>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</si>
  <si>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</si>
  <si>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</si>
  <si>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</si>
  <si>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</si>
  <si>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</si>
  <si>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</si>
  <si>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</si>
  <si>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</si>
  <si>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</si>
  <si>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</si>
  <si>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</si>
  <si>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</si>
  <si>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</si>
  <si>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</si>
  <si>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</si>
  <si>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</si>
  <si>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</si>
  <si>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</si>
  <si>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</si>
  <si>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</si>
  <si>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</si>
  <si>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</si>
  <si>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</si>
  <si>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</si>
  <si>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</si>
  <si>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</si>
  <si>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</si>
  <si>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</si>
  <si>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</si>
  <si>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</si>
  <si>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</si>
  <si>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</si>
  <si>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</si>
  <si>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</si>
  <si>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</si>
  <si>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</si>
  <si>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</si>
  <si>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</si>
  <si>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</si>
  <si>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</si>
  <si>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</si>
  <si>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</si>
  <si>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</si>
  <si>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</si>
  <si>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</si>
  <si>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</si>
  <si>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</si>
  <si>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</si>
  <si>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</si>
  <si>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</si>
  <si>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</si>
  <si>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</si>
  <si>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</si>
  <si>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</si>
  <si>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</si>
  <si>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</si>
  <si>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</si>
  <si>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</si>
  <si>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</si>
  <si>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</si>
  <si>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</si>
  <si>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</si>
  <si>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</si>
  <si>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</si>
  <si>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</si>
  <si>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</si>
  <si>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</si>
  <si>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</si>
  <si>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</si>
  <si>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</si>
  <si>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</si>
  <si>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</si>
  <si>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</si>
  <si>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</si>
  <si>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</si>
  <si>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</si>
  <si>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</si>
  <si>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</si>
  <si>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</si>
  <si>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</si>
  <si>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</si>
  <si>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</si>
  <si>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</si>
  <si>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</si>
  <si>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</si>
  <si>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</si>
  <si>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</si>
  <si>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</si>
  <si>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</si>
  <si>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</si>
  <si>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</si>
  <si>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</si>
  <si>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</si>
  <si>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</si>
  <si>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</si>
  <si>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</si>
  <si>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</si>
  <si>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</si>
  <si>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</si>
  <si>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</si>
  <si>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</si>
  <si>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</si>
  <si>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</si>
  <si>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</si>
  <si>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</si>
  <si>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</si>
  <si>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</si>
  <si>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</si>
  <si>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</si>
  <si>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</si>
  <si>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</si>
  <si>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</si>
  <si>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</si>
  <si>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</si>
  <si>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</si>
  <si>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</si>
  <si>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</si>
  <si>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</si>
  <si>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</si>
  <si>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</si>
  <si>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</si>
  <si>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</si>
  <si>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</si>
  <si>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</si>
  <si>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</si>
  <si>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</si>
  <si>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</si>
  <si>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</si>
  <si>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</si>
  <si>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</si>
  <si>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</si>
  <si>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</si>
  <si>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</si>
  <si>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</si>
  <si>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</si>
  <si>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</si>
  <si>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</si>
  <si>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</si>
  <si>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</si>
  <si>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</si>
  <si>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</si>
  <si>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</si>
  <si>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</si>
  <si>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</si>
  <si>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</si>
  <si>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</si>
  <si>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</si>
  <si>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</si>
  <si>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</si>
  <si>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</si>
  <si>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</si>
  <si>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</si>
  <si>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</si>
  <si>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</si>
  <si>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</si>
  <si>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</si>
  <si>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</si>
  <si>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</si>
  <si>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</si>
  <si>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</si>
  <si>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</si>
  <si>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</si>
  <si>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</si>
  <si>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</si>
  <si>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</si>
  <si>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</si>
  <si>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</si>
  <si>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</si>
  <si>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</si>
  <si>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</si>
  <si>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</si>
  <si>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</si>
  <si>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</si>
  <si>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</si>
  <si>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</si>
  <si>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</si>
  <si>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</si>
  <si>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</si>
  <si>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</si>
  <si>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</si>
  <si>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</si>
  <si>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</si>
  <si>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</si>
  <si>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</si>
  <si>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</si>
  <si>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</si>
  <si>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</si>
  <si>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</si>
  <si>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</si>
  <si>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</si>
  <si>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</si>
  <si>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</si>
  <si>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</si>
  <si>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</si>
  <si>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</si>
  <si>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</si>
  <si>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</si>
  <si>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</si>
  <si>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</si>
  <si>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</si>
  <si>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</si>
  <si>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</si>
  <si>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</si>
  <si>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</si>
  <si>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</si>
  <si>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</si>
  <si>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</si>
  <si>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</si>
  <si>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</si>
  <si>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</si>
  <si>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</si>
  <si>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</si>
  <si>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</si>
  <si>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</si>
  <si>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</si>
  <si>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</si>
  <si>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</si>
  <si>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</si>
  <si>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</si>
  <si>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</si>
  <si>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</si>
  <si>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</si>
  <si>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</si>
  <si>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</si>
  <si>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</si>
  <si>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</si>
  <si>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</si>
  <si>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</si>
  <si>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</si>
  <si>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</si>
  <si>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</si>
  <si>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</si>
  <si>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</si>
  <si>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</si>
  <si>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</si>
  <si>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</si>
  <si>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</si>
  <si>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</si>
  <si>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</si>
  <si>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</si>
  <si>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</si>
  <si>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</si>
  <si>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</si>
  <si>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</si>
  <si>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</si>
  <si>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</si>
  <si>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</si>
  <si>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</si>
  <si>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</si>
  <si>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</si>
  <si>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</si>
  <si>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</si>
  <si>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</si>
  <si>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</si>
  <si>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</si>
  <si>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</si>
  <si>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</si>
  <si>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</si>
  <si>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</si>
  <si>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</si>
  <si>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</si>
  <si>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</si>
  <si>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</si>
  <si>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</si>
  <si>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</si>
  <si>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</si>
  <si>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</si>
  <si>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</si>
  <si>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</si>
  <si>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</si>
  <si>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</si>
  <si>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</si>
  <si>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</si>
  <si>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</si>
  <si>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</si>
  <si>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</si>
  <si>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</si>
  <si>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</si>
  <si>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</si>
  <si>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</si>
  <si>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</si>
  <si>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</si>
  <si>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</si>
  <si>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</si>
  <si>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</si>
  <si>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</si>
  <si>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</si>
  <si>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</si>
  <si>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</si>
  <si>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</si>
  <si>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</si>
  <si>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</si>
  <si>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</si>
  <si>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</si>
  <si>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</si>
  <si>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</si>
  <si>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</si>
  <si>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</si>
  <si>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</si>
  <si>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</si>
  <si>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</si>
  <si>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</si>
  <si>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</si>
  <si>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</si>
  <si>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</si>
  <si>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</si>
  <si>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</si>
  <si>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</si>
  <si>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</si>
  <si>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</si>
  <si>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</si>
  <si>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</si>
  <si>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</si>
  <si>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</si>
  <si>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</si>
  <si>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</si>
  <si>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</si>
  <si>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</si>
  <si>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</si>
  <si>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</si>
  <si>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</si>
  <si>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</si>
  <si>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</si>
  <si>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</si>
  <si>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</si>
  <si>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</si>
  <si>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</si>
  <si>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</si>
  <si>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</si>
  <si>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</si>
  <si>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</si>
  <si>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</si>
  <si>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</si>
  <si>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</si>
  <si>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</si>
  <si>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</si>
  <si>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</si>
  <si>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</si>
  <si>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</si>
  <si>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</si>
  <si>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</si>
  <si>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</si>
  <si>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</si>
  <si>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</si>
  <si>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</si>
  <si>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</si>
  <si>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</si>
  <si>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</si>
  <si>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</si>
  <si>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</si>
  <si>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</si>
  <si>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</si>
  <si>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</si>
  <si>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</si>
  <si>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</si>
  <si>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</si>
  <si>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</si>
  <si>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</si>
  <si>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</si>
  <si>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</si>
  <si>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</si>
  <si>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</si>
  <si>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</si>
  <si>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</si>
  <si>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</si>
  <si>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</si>
  <si>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</si>
  <si>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</si>
  <si>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</si>
  <si>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</si>
  <si>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</si>
  <si>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</si>
  <si>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</si>
  <si>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</si>
  <si>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</si>
  <si>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</si>
  <si>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</si>
  <si>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</si>
  <si>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</si>
  <si>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</si>
  <si>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</si>
  <si>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</si>
  <si>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</si>
  <si>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</si>
  <si>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</si>
  <si>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</si>
  <si>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</si>
  <si>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</si>
  <si>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</si>
  <si>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</si>
  <si>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</si>
  <si>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</si>
  <si>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</si>
  <si>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</si>
  <si>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</si>
  <si>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</si>
  <si>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</si>
  <si>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</si>
  <si>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</si>
  <si>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</si>
  <si>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</si>
  <si>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</si>
  <si>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</si>
  <si>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</si>
  <si>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</si>
  <si>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</si>
  <si>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</si>
  <si>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</si>
  <si>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</si>
  <si>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</si>
  <si>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</si>
  <si>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</si>
  <si>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</si>
  <si>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</si>
  <si>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</si>
  <si>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</si>
  <si>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</si>
  <si>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</si>
  <si>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</si>
  <si>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</si>
  <si>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</si>
  <si>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</si>
  <si>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</si>
  <si>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</si>
  <si>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</si>
  <si>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</si>
  <si>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</si>
  <si>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</si>
  <si>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</si>
  <si>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</si>
  <si>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</si>
  <si>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</si>
  <si>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</si>
  <si>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</si>
  <si>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</si>
  <si>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</si>
  <si>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</si>
  <si>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</si>
  <si>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</si>
  <si>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</si>
  <si>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</si>
  <si>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</si>
  <si>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</si>
  <si>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</si>
  <si>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</si>
  <si>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</si>
  <si>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</si>
  <si>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</si>
  <si>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</si>
  <si>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</si>
  <si>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</si>
  <si>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</si>
  <si>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</si>
  <si>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</si>
  <si>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</si>
  <si>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</si>
  <si>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</si>
  <si>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</si>
  <si>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</si>
  <si>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</si>
  <si>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</si>
  <si>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</si>
  <si>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</si>
  <si>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</si>
  <si>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</si>
  <si>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</si>
  <si>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</si>
  <si>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</si>
  <si>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</si>
  <si>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</si>
  <si>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</si>
  <si>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</si>
  <si>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</si>
  <si>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</si>
  <si>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</si>
  <si>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</si>
  <si>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</si>
  <si>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</si>
  <si>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</si>
  <si>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</si>
  <si>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</si>
  <si>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</si>
  <si>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</si>
  <si>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</si>
  <si>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</si>
  <si>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</si>
  <si>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</si>
  <si>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</si>
  <si>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</si>
  <si>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</si>
  <si>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</si>
  <si>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</si>
  <si>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</si>
  <si>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</si>
  <si>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</si>
  <si>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</si>
  <si>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</si>
  <si>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</si>
  <si>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</si>
  <si>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</si>
  <si>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</si>
  <si>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</si>
  <si>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</si>
  <si>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</si>
  <si>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</si>
  <si>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</si>
  <si>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</si>
  <si>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</si>
  <si>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</si>
  <si>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</si>
  <si>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</si>
  <si>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</si>
  <si>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</si>
  <si>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</si>
  <si>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</si>
  <si>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</si>
  <si>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</si>
  <si>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</si>
  <si>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</si>
  <si>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</si>
  <si>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</si>
  <si>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</si>
  <si>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</si>
  <si>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</si>
  <si>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</si>
  <si>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</si>
  <si>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</si>
  <si>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</si>
  <si>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</si>
  <si>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</si>
  <si>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</si>
  <si>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</si>
  <si>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</si>
  <si>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</si>
  <si>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</si>
  <si>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</si>
  <si>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</si>
  <si>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</si>
  <si>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</si>
  <si>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</si>
  <si>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</si>
  <si>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</si>
  <si>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</si>
  <si>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</si>
  <si>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</si>
  <si>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</si>
  <si>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</si>
  <si>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</si>
  <si>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</si>
  <si>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</si>
  <si>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</si>
  <si>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</si>
  <si>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</si>
  <si>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</si>
  <si>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</si>
  <si>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</si>
  <si>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</si>
  <si>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</si>
  <si>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</si>
  <si>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</si>
  <si>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</si>
  <si>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</si>
  <si>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</si>
  <si>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</si>
  <si>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</si>
  <si>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</si>
  <si>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</si>
  <si>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</si>
  <si>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</si>
  <si>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</si>
  <si>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</si>
  <si>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</si>
  <si>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</si>
  <si>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</si>
  <si>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</si>
  <si>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</si>
  <si>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</si>
  <si>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</si>
  <si>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</si>
  <si>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</si>
  <si>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</si>
  <si>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</si>
  <si>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</si>
  <si>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</si>
  <si>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</si>
  <si>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</si>
  <si>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</si>
  <si>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</si>
  <si>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</si>
  <si>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</si>
  <si>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</si>
  <si>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</si>
  <si>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</si>
  <si>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</si>
  <si>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</si>
  <si>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</si>
  <si>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</si>
  <si>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</si>
  <si>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</si>
  <si>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</si>
  <si>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</si>
  <si>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</si>
  <si>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</si>
  <si>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</si>
  <si>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</si>
  <si>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</si>
  <si>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</si>
  <si>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</si>
  <si>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</si>
  <si>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</si>
  <si>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</si>
  <si>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</si>
  <si>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</si>
  <si>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</si>
  <si>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</si>
  <si>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</si>
  <si>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</si>
  <si>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</si>
  <si>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</si>
  <si>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</si>
  <si>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</si>
  <si>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</si>
  <si>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</si>
  <si>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</si>
  <si>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</si>
  <si>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</si>
  <si>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</si>
  <si>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</si>
  <si>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</si>
  <si>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</si>
  <si>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</si>
  <si>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</si>
  <si>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</si>
  <si>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</si>
  <si>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</si>
  <si>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</si>
  <si>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</si>
  <si>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</si>
  <si>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</si>
  <si>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</si>
  <si>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</si>
  <si>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</si>
  <si>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</si>
  <si>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</si>
  <si>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</si>
  <si>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</si>
  <si>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</si>
  <si>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</si>
  <si>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</si>
  <si>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</si>
  <si>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</si>
  <si>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</si>
  <si>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</si>
  <si>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</si>
  <si>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</si>
  <si>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</si>
  <si>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</si>
  <si>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</si>
  <si>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</si>
  <si>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</si>
  <si>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</si>
  <si>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</si>
  <si>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</si>
  <si>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</si>
  <si>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</si>
  <si>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</si>
  <si>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</si>
  <si>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</si>
  <si>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</si>
  <si>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</si>
  <si>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</si>
  <si>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</si>
  <si>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</si>
  <si>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</si>
  <si>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</si>
  <si>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</si>
  <si>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</si>
  <si>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</si>
  <si>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</si>
  <si>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</si>
  <si>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</si>
  <si>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</si>
  <si>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</si>
  <si>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</si>
  <si>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</si>
  <si>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</si>
  <si>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</si>
  <si>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</si>
  <si>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</si>
  <si>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</si>
  <si>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</si>
  <si>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</si>
  <si>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</si>
  <si>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</si>
  <si>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</si>
  <si>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</si>
  <si>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</si>
  <si>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</si>
  <si>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</si>
  <si>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</si>
  <si>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</si>
  <si>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</si>
  <si>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</si>
  <si>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</si>
  <si>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</si>
  <si>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</si>
  <si>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</si>
  <si>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</si>
  <si>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</si>
  <si>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</si>
  <si>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</si>
  <si>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</si>
  <si>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</si>
  <si>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</si>
  <si>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</si>
  <si>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</si>
  <si>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</si>
  <si>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</si>
  <si>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</si>
  <si>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</si>
  <si>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</si>
  <si>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</si>
  <si>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</si>
  <si>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</si>
  <si>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</si>
  <si>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</si>
  <si>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</si>
  <si>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</si>
  <si>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</si>
  <si>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</si>
  <si>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</si>
  <si>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</si>
  <si>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</si>
  <si>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</si>
  <si>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</si>
  <si>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</si>
  <si>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</si>
  <si>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</si>
  <si>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</si>
  <si>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</si>
  <si>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</si>
  <si>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</si>
  <si>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</si>
  <si>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</si>
  <si>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</si>
  <si>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</si>
  <si>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</si>
  <si>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</si>
  <si>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</si>
  <si>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</si>
  <si>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</si>
  <si>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</si>
  <si>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</si>
  <si>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</si>
  <si>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</si>
  <si>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</si>
  <si>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</si>
  <si>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</si>
  <si>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</si>
  <si>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</si>
  <si>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</si>
  <si>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</si>
  <si>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</si>
  <si>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</si>
  <si>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</si>
  <si>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</si>
  <si>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</si>
  <si>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</si>
  <si>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</si>
  <si>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</si>
  <si>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</si>
  <si>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</si>
  <si>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</si>
  <si>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</si>
  <si>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</si>
  <si>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</si>
  <si>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</si>
  <si>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</si>
  <si>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</si>
  <si>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</si>
  <si>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</si>
  <si>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</si>
  <si>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</si>
  <si>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</si>
  <si>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</si>
  <si>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</si>
  <si>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</si>
  <si>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</si>
  <si>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</si>
  <si>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</si>
  <si>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</si>
  <si>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</si>
  <si>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</si>
  <si>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</si>
  <si>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</si>
  <si>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</si>
  <si>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</si>
  <si>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</si>
  <si>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</si>
  <si>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</si>
  <si>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</si>
  <si>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</si>
  <si>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</si>
  <si>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</si>
  <si>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</si>
  <si>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</si>
  <si>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</si>
  <si>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</si>
  <si>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</si>
  <si>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</si>
  <si>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</si>
  <si>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</si>
  <si>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</si>
  <si>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</si>
  <si>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</si>
  <si>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</si>
  <si>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</si>
  <si>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</si>
  <si>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</si>
  <si>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</si>
  <si>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</si>
  <si>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</si>
  <si>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</si>
  <si>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</si>
  <si>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</si>
  <si>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</si>
  <si>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</si>
  <si>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</si>
  <si>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</si>
  <si>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</si>
  <si>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</si>
  <si>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</si>
  <si>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</si>
  <si>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</si>
  <si>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</si>
  <si>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</si>
  <si>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</si>
  <si>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</si>
  <si>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</si>
  <si>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</si>
  <si>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</si>
  <si>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</si>
  <si>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</si>
  <si>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</si>
  <si>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</si>
  <si>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</si>
  <si>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</si>
  <si>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</si>
  <si>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</si>
  <si>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</si>
  <si>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</si>
  <si>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</si>
  <si>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</si>
  <si>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</si>
  <si>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</si>
  <si>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</si>
  <si>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</si>
  <si>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</si>
  <si>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</si>
  <si>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</si>
  <si>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</si>
  <si>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</si>
  <si>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</si>
  <si>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</si>
  <si>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</si>
  <si>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</si>
  <si>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</si>
  <si>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</si>
  <si>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</si>
  <si>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</si>
  <si>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</si>
  <si>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</si>
  <si>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</si>
  <si>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</si>
  <si>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</si>
  <si>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</si>
  <si>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</si>
  <si>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</si>
  <si>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</si>
  <si>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</si>
  <si>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</si>
  <si>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</si>
  <si>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</si>
  <si>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</si>
  <si>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</si>
  <si>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</si>
  <si>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</si>
  <si>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</si>
  <si>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</si>
  <si>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</si>
  <si>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</si>
  <si>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</si>
  <si>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</si>
  <si>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</si>
  <si>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</si>
  <si>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</si>
  <si>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</si>
  <si>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</si>
  <si>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</si>
  <si>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</si>
  <si>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</si>
  <si>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</si>
  <si>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</si>
  <si>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</si>
  <si>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</si>
  <si>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</si>
  <si>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</si>
  <si>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</si>
  <si>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</si>
  <si>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</si>
  <si>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</si>
  <si>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</si>
  <si>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</si>
  <si>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</si>
  <si>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</si>
  <si>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</si>
  <si>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</si>
  <si>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</si>
  <si>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</si>
  <si>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</si>
  <si>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</si>
  <si>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</si>
  <si>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</si>
  <si>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</si>
  <si>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</si>
  <si>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</si>
  <si>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</si>
  <si>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</si>
  <si>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</si>
  <si>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</si>
  <si>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</si>
  <si>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</si>
  <si>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</si>
  <si>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</si>
  <si>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</si>
  <si>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</si>
  <si>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</si>
  <si>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</si>
  <si>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</si>
  <si>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</si>
  <si>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</si>
  <si>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</si>
  <si>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</si>
  <si>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</si>
  <si>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</si>
  <si>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</si>
  <si>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</si>
  <si>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</si>
  <si>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</si>
  <si>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</si>
  <si>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</si>
  <si>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</si>
  <si>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</si>
  <si>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</si>
  <si>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</si>
  <si>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</si>
  <si>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</si>
  <si>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</si>
  <si>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</si>
  <si>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</si>
  <si>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</si>
  <si>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</si>
  <si>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</si>
  <si>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</si>
  <si>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</si>
  <si>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</si>
  <si>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</si>
  <si>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</si>
  <si>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</si>
  <si>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</si>
  <si>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</si>
  <si>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</si>
  <si>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</si>
  <si>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</si>
  <si>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</si>
  <si>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</si>
  <si>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</si>
  <si>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</si>
  <si>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</si>
  <si>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</si>
  <si>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</si>
  <si>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</si>
  <si>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</si>
  <si>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</si>
  <si>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</si>
  <si>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</si>
  <si>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</si>
  <si>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</si>
  <si>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</si>
  <si>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</si>
  <si>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</si>
  <si>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</si>
  <si>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</si>
  <si>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</si>
  <si>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</si>
  <si>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</si>
  <si>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</si>
  <si>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</si>
  <si>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</si>
  <si>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</si>
  <si>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</si>
  <si>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</si>
  <si>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</si>
  <si>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</si>
  <si>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</si>
  <si>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</si>
  <si>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</si>
  <si>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</si>
  <si>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</si>
  <si>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</si>
  <si>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</si>
  <si>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</si>
  <si>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</si>
  <si>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</si>
  <si>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</si>
  <si>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</si>
  <si>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</si>
  <si>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</si>
  <si>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</si>
  <si>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</si>
  <si>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</si>
  <si>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</si>
  <si>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</si>
  <si>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</si>
  <si>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</si>
  <si>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</si>
  <si>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</si>
  <si>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</si>
  <si>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</si>
  <si>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</si>
  <si>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</si>
  <si>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</si>
  <si>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</si>
  <si>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</si>
  <si>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</si>
  <si>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</si>
  <si>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</si>
  <si>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</si>
  <si>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</si>
  <si>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</si>
  <si>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</si>
  <si>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</si>
  <si>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</si>
  <si>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</si>
  <si>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</si>
  <si>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</si>
  <si>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</si>
  <si>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</si>
  <si>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</si>
  <si>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</si>
  <si>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</si>
  <si>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</si>
  <si>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</si>
  <si>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</si>
  <si>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</si>
  <si>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</si>
  <si>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</si>
  <si>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</si>
  <si>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</si>
  <si>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</si>
  <si>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</si>
  <si>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</si>
  <si>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</si>
  <si>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</si>
  <si>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</si>
  <si>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</si>
  <si>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</si>
  <si>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</si>
  <si>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</si>
  <si>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</si>
  <si>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</si>
  <si>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</si>
  <si>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</si>
  <si>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</si>
  <si>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</si>
  <si>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</si>
  <si>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</si>
  <si>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</si>
  <si>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</si>
  <si>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</si>
  <si>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</si>
  <si>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</si>
  <si>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</si>
  <si>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</si>
  <si>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</si>
  <si>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</si>
  <si>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</si>
  <si>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</si>
  <si>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</si>
  <si>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</si>
  <si>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</si>
  <si>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</si>
  <si>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</si>
  <si>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</si>
  <si>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</si>
  <si>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</si>
  <si>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</si>
  <si>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</si>
  <si>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</si>
  <si>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</si>
  <si>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</si>
  <si>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</si>
  <si>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</si>
  <si>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</si>
  <si>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</si>
  <si>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</si>
  <si>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</si>
  <si>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</si>
  <si>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</si>
  <si>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</si>
  <si>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</si>
  <si>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</si>
  <si>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</si>
  <si>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</si>
  <si>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</si>
  <si>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</si>
  <si>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</si>
  <si>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</si>
  <si>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</si>
  <si>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</si>
  <si>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</si>
  <si>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</si>
  <si>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</si>
  <si>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</si>
  <si>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</si>
  <si>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</si>
  <si>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</si>
  <si>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</si>
  <si>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</si>
  <si>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</si>
  <si>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</si>
  <si>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</si>
  <si>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</si>
  <si>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</si>
  <si>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</si>
  <si>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</si>
  <si>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</si>
  <si>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</si>
  <si>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</si>
  <si>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</si>
  <si>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</si>
  <si>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</si>
  <si>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</si>
  <si>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</si>
  <si>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</si>
  <si>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</si>
  <si>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</si>
  <si>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</si>
  <si>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</si>
  <si>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</si>
  <si>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</si>
  <si>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</si>
  <si>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</si>
  <si>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</si>
  <si>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</si>
  <si>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</si>
  <si>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</si>
  <si>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</si>
  <si>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</si>
  <si>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</si>
  <si>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</si>
  <si>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</si>
  <si>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</si>
  <si>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</si>
  <si>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</si>
  <si>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</si>
  <si>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</si>
  <si>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</si>
  <si>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</si>
  <si>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</si>
  <si>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</si>
  <si>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</si>
  <si>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</si>
  <si>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</si>
  <si>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</si>
  <si>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</si>
  <si>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</si>
  <si>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</si>
  <si>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</si>
  <si>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</si>
  <si>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</si>
  <si>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</si>
  <si>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</si>
  <si>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</si>
  <si>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</si>
  <si>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</si>
  <si>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</si>
  <si>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</si>
  <si>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</si>
  <si>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</si>
  <si>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</si>
  <si>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</si>
  <si>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</si>
  <si>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</si>
  <si>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</si>
  <si>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</si>
  <si>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</si>
  <si>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</si>
  <si>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</si>
  <si>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</si>
  <si>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</si>
  <si>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</si>
  <si>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</si>
  <si>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</si>
  <si>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</si>
  <si>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</si>
  <si>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</si>
  <si>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</si>
  <si>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</si>
  <si>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</si>
  <si>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</si>
  <si>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</si>
  <si>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</si>
  <si>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</si>
  <si>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</si>
  <si>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</si>
  <si>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</si>
  <si>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</si>
  <si>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</si>
  <si>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</si>
  <si>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</si>
  <si>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</si>
  <si>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</si>
  <si>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</si>
  <si>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</si>
  <si>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</si>
  <si>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</si>
  <si>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</si>
  <si>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</si>
  <si>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</si>
  <si>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</si>
  <si>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</si>
  <si>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</si>
  <si>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</si>
  <si>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</si>
  <si>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</si>
  <si>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</si>
  <si>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</si>
  <si>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</si>
  <si>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</si>
  <si>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</si>
  <si>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</si>
  <si>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</si>
  <si>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</si>
  <si>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</si>
  <si>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</si>
  <si>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</si>
  <si>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</si>
  <si>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</si>
  <si>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</si>
  <si>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</si>
  <si>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</si>
  <si>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</si>
  <si>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</si>
  <si>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</si>
  <si>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</si>
  <si>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</si>
  <si>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</si>
  <si>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</si>
  <si>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</si>
  <si>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</si>
  <si>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</si>
  <si>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</si>
  <si>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</si>
  <si>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</si>
  <si>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</si>
  <si>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</si>
  <si>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</si>
  <si>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</si>
  <si>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</si>
  <si>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</si>
  <si>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</si>
  <si>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</si>
  <si>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</si>
  <si>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</si>
  <si>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</si>
  <si>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</si>
  <si>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</si>
  <si>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</si>
  <si>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</si>
  <si>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</si>
  <si>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</si>
  <si>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</si>
  <si>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</si>
  <si>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</si>
  <si>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</si>
  <si>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</si>
  <si>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</si>
  <si>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</si>
  <si>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</si>
  <si>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</si>
  <si>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</si>
  <si>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</si>
  <si>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</si>
  <si>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</si>
  <si>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</si>
  <si>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</si>
  <si>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</si>
  <si>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</si>
  <si>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</si>
  <si>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</si>
  <si>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</si>
  <si>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</si>
  <si>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</si>
  <si>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</si>
  <si>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</si>
  <si>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</si>
  <si>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</si>
  <si>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</si>
  <si>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</si>
  <si>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</si>
  <si>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</si>
  <si>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</si>
  <si>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</si>
  <si>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</si>
  <si>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</si>
  <si>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</si>
  <si>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</si>
  <si>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</si>
  <si>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</si>
  <si>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</si>
  <si>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</si>
  <si>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</si>
  <si>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</si>
  <si>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</si>
  <si>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</si>
  <si>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</si>
  <si>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</si>
  <si>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</si>
  <si>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</si>
  <si>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</si>
  <si>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</si>
  <si>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</si>
  <si>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</si>
  <si>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</si>
  <si>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</si>
  <si>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</si>
  <si>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</si>
  <si>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</si>
  <si>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</si>
  <si>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</si>
  <si>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</si>
  <si>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</si>
  <si>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</si>
  <si>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</si>
  <si>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</si>
  <si>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</si>
  <si>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</si>
  <si>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</si>
  <si>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</si>
  <si>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</si>
  <si>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</si>
  <si>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</si>
  <si>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</si>
  <si>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</si>
  <si>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</si>
  <si>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</si>
  <si>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</si>
  <si>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</si>
  <si>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</si>
  <si>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</si>
  <si>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</si>
  <si>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</si>
  <si>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</si>
  <si>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</si>
  <si>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</si>
  <si>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</si>
  <si>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</si>
  <si>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</si>
  <si>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</si>
  <si>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</si>
  <si>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</si>
  <si>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</si>
  <si>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</si>
  <si>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</si>
  <si>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</si>
  <si>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</si>
  <si>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</si>
  <si>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</si>
  <si>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</si>
  <si>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</si>
  <si>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</si>
  <si>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</si>
  <si>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</si>
  <si>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</si>
  <si>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</si>
  <si>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</si>
  <si>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</si>
  <si>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</si>
  <si>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</si>
  <si>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</si>
  <si>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</si>
  <si>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</si>
  <si>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</si>
  <si>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</si>
  <si>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</si>
  <si>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</si>
  <si>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</si>
  <si>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</si>
  <si>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</si>
  <si>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</si>
  <si>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</si>
  <si>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</si>
  <si>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</si>
  <si>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</si>
  <si>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</si>
  <si>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</si>
  <si>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</si>
  <si>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</si>
  <si>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</si>
  <si>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</si>
  <si>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</si>
  <si>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</si>
  <si>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</si>
  <si>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</si>
  <si>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</si>
  <si>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</si>
  <si>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</si>
  <si>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</si>
  <si>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</si>
  <si>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</si>
  <si>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</si>
  <si>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</si>
  <si>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</si>
  <si>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</si>
  <si>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</si>
  <si>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</si>
  <si>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</si>
  <si>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</si>
  <si>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</si>
  <si>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</si>
  <si>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</si>
  <si>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</si>
  <si>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</si>
  <si>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</si>
  <si>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</si>
  <si>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</si>
  <si>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</si>
  <si>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</si>
  <si>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</si>
  <si>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</si>
  <si>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</si>
  <si>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</si>
  <si>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</si>
  <si>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</si>
  <si>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</si>
  <si>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</si>
  <si>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</si>
  <si>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</si>
  <si>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</si>
  <si>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</si>
  <si>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</si>
  <si>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</si>
  <si>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</si>
  <si>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</si>
  <si>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</si>
  <si>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</si>
  <si>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</si>
  <si>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</si>
  <si>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</si>
  <si>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</si>
  <si>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</si>
  <si>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</si>
  <si>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</si>
  <si>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</si>
  <si>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</si>
  <si>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</si>
  <si>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</si>
  <si>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</si>
  <si>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</si>
  <si>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</si>
  <si>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</si>
  <si>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</si>
  <si>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</si>
  <si>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</si>
  <si>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</si>
  <si>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</si>
  <si>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</si>
  <si>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</si>
  <si>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</si>
  <si>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</si>
  <si>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</si>
  <si>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</si>
  <si>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</si>
  <si>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</si>
  <si>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</si>
  <si>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</si>
  <si>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</si>
  <si>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</si>
  <si>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</si>
  <si>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</si>
  <si>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</si>
  <si>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</si>
  <si>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</si>
  <si>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</si>
  <si>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</si>
  <si>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</si>
  <si>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</si>
  <si>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</si>
  <si>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</si>
  <si>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</si>
  <si>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</si>
  <si>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</si>
  <si>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</si>
  <si>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</si>
  <si>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</si>
  <si>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</si>
  <si>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</si>
  <si>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</si>
  <si>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</si>
  <si>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</si>
  <si>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</si>
  <si>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</si>
  <si>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</si>
  <si>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</si>
  <si>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</si>
  <si>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</si>
  <si>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</si>
  <si>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</si>
  <si>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</si>
  <si>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</si>
  <si>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</si>
  <si>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</si>
  <si>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</si>
  <si>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</si>
  <si>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</si>
  <si>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</si>
  <si>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</si>
  <si>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</si>
  <si>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</si>
  <si>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</si>
  <si>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</si>
  <si>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</si>
  <si>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</si>
  <si>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</si>
  <si>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</si>
  <si>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</si>
  <si>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</si>
  <si>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</si>
  <si>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</si>
  <si>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</si>
  <si>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</si>
  <si>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</si>
  <si>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</si>
  <si>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</si>
  <si>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</si>
  <si>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</si>
  <si>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</si>
  <si>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</si>
  <si>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</si>
  <si>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</si>
  <si>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</si>
  <si>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</si>
  <si>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</si>
  <si>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</si>
  <si>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</si>
  <si>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</si>
  <si>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</si>
  <si>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</si>
  <si>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</si>
  <si>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</si>
  <si>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</si>
  <si>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</si>
  <si>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</si>
  <si>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</si>
  <si>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</si>
  <si>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</si>
  <si>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</si>
  <si>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</si>
  <si>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</si>
  <si>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</si>
  <si>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</si>
  <si>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</si>
  <si>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</si>
  <si>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</si>
  <si>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</si>
  <si>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</si>
  <si>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</si>
  <si>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</si>
  <si>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</si>
  <si>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</si>
  <si>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</si>
  <si>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</si>
  <si>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</si>
  <si>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</si>
  <si>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</si>
  <si>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</si>
  <si>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</si>
  <si>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</si>
  <si>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</si>
  <si>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</si>
  <si>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</si>
  <si>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</si>
  <si>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</si>
  <si>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</si>
  <si>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</si>
  <si>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</si>
  <si>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</si>
  <si>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</si>
  <si>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</si>
  <si>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</si>
  <si>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</si>
  <si>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</si>
  <si>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</si>
  <si>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</si>
  <si>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</si>
  <si>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</si>
  <si>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</si>
  <si>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</si>
  <si>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</si>
  <si>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</si>
  <si>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</si>
  <si>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</si>
  <si>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</si>
  <si>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</si>
  <si>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</si>
  <si>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</si>
  <si>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</si>
  <si>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</si>
  <si>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</si>
  <si>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</si>
  <si>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</si>
  <si>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</si>
  <si>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</si>
  <si>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</si>
  <si>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</si>
  <si>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</si>
  <si>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</si>
  <si>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</si>
  <si>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</si>
  <si>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</si>
  <si>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</si>
  <si>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</si>
  <si>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</si>
  <si>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</si>
  <si>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</si>
  <si>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</si>
  <si>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</si>
  <si>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</si>
  <si>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</si>
  <si>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</si>
  <si>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</si>
  <si>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</si>
  <si>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</si>
  <si>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</si>
  <si>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</si>
  <si>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</si>
  <si>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</si>
  <si>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</si>
  <si>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</si>
  <si>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</si>
  <si>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</si>
  <si>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</si>
  <si>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</si>
  <si>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</si>
  <si>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</si>
  <si>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</si>
  <si>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</si>
  <si>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</si>
  <si>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</si>
  <si>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</si>
  <si>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</si>
  <si>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</si>
  <si>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</si>
  <si>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</si>
  <si>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</si>
  <si>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</si>
  <si>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</si>
  <si>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</si>
  <si>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</si>
  <si>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</si>
  <si>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</si>
  <si>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</si>
  <si>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</si>
  <si>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</si>
  <si>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</si>
  <si>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</si>
  <si>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</si>
  <si>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</si>
  <si>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</si>
  <si>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</si>
  <si>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</si>
  <si>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</si>
  <si>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</si>
  <si>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</si>
  <si>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</si>
  <si>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</si>
  <si>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</si>
  <si>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</si>
  <si>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</si>
  <si>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</si>
  <si>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</si>
  <si>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</si>
  <si>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</si>
  <si>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</si>
  <si>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</si>
  <si>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</si>
  <si>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</si>
  <si>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</si>
  <si>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</si>
  <si>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</si>
  <si>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</si>
  <si>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</si>
  <si>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</si>
  <si>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</si>
  <si>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</si>
  <si>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</si>
  <si>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</si>
  <si>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</si>
  <si>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</si>
  <si>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</si>
  <si>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</si>
  <si>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</si>
  <si>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</si>
  <si>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</si>
  <si>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</si>
  <si>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</si>
  <si>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</si>
  <si>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</si>
  <si>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</si>
  <si>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</si>
  <si>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</si>
  <si>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</si>
  <si>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</si>
  <si>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</si>
  <si>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</si>
  <si>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</si>
  <si>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</si>
  <si>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</si>
  <si>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</si>
  <si>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</si>
  <si>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</si>
  <si>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</si>
  <si>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</si>
  <si>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</si>
  <si>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</si>
  <si>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</si>
  <si>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</si>
  <si>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</si>
  <si>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</si>
  <si>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</si>
  <si>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</si>
  <si>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</si>
  <si>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</si>
  <si>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</si>
  <si>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</si>
  <si>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</si>
  <si>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</si>
  <si>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</si>
  <si>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</si>
  <si>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</si>
  <si>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</si>
  <si>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</si>
  <si>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</si>
  <si>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</si>
  <si>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</si>
  <si>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</si>
  <si>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</si>
  <si>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</si>
  <si>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</si>
  <si>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</si>
  <si>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</si>
  <si>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</si>
  <si>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</si>
  <si>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</si>
  <si>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</si>
  <si>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</si>
  <si>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</si>
  <si>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</si>
  <si>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</si>
  <si>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</si>
  <si>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</si>
  <si>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</si>
  <si>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</si>
  <si>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</si>
  <si>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</si>
  <si>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</si>
  <si>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</si>
  <si>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</si>
  <si>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</si>
  <si>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</si>
  <si>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</si>
  <si>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</si>
  <si>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</si>
  <si>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</si>
  <si>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</si>
  <si>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</si>
  <si>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</si>
  <si>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</si>
  <si>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</si>
  <si>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</si>
  <si>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</si>
  <si>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</si>
  <si>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</si>
  <si>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</si>
  <si>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</si>
  <si>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</si>
  <si>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</si>
  <si>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</si>
  <si>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</si>
  <si>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</si>
  <si>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</si>
  <si>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</si>
  <si>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</si>
  <si>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</si>
  <si>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</si>
  <si>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</si>
  <si>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</si>
  <si>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</si>
  <si>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</si>
  <si>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</si>
  <si>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</si>
  <si>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</si>
  <si>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</si>
  <si>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</si>
  <si>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</si>
  <si>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</si>
  <si>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</si>
  <si>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</si>
  <si>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</si>
  <si>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</si>
  <si>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</si>
  <si>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</si>
  <si>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</si>
  <si>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</si>
  <si>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</si>
  <si>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</si>
  <si>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</si>
  <si>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</si>
  <si>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</si>
  <si>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</si>
  <si>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</si>
  <si>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</si>
  <si>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</si>
  <si>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</si>
  <si>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</si>
  <si>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</si>
  <si>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</si>
  <si>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</si>
  <si>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</si>
  <si>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</si>
  <si>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</si>
  <si>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</si>
  <si>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</si>
  <si>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</si>
  <si>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</si>
  <si>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</si>
  <si>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</si>
  <si>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</si>
  <si>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</si>
  <si>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</si>
  <si>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</si>
  <si>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</si>
  <si>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</si>
  <si>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</si>
  <si>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</si>
  <si>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</si>
  <si>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</si>
  <si>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</si>
  <si>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</si>
  <si>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</si>
  <si>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</si>
  <si>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</si>
  <si>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</si>
  <si>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</si>
  <si>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</si>
  <si>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</si>
  <si>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</si>
  <si>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</si>
  <si>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</si>
  <si>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</si>
  <si>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</si>
  <si>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</si>
  <si>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</si>
  <si>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</si>
  <si>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</si>
  <si>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</si>
  <si>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</si>
  <si>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</si>
  <si>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</si>
  <si>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</si>
  <si>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</si>
  <si>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</si>
  <si>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</si>
  <si>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</si>
  <si>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</si>
  <si>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</si>
  <si>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</si>
  <si>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</si>
  <si>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</si>
  <si>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</si>
  <si>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</si>
  <si>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</si>
  <si>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</si>
  <si>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</si>
  <si>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</si>
  <si>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</si>
  <si>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</si>
  <si>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</si>
  <si>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</si>
  <si>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</si>
  <si>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</si>
  <si>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</si>
  <si>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</si>
  <si>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</si>
  <si>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</si>
  <si>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</si>
  <si>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</si>
  <si>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</si>
  <si>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</si>
  <si>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</si>
  <si>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</si>
  <si>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</si>
  <si>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</si>
  <si>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</si>
  <si>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</si>
  <si>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</si>
  <si>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</si>
  <si>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</si>
  <si>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</si>
  <si>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</si>
  <si>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</si>
  <si>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</si>
  <si>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</si>
  <si>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</si>
  <si>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</si>
  <si>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</si>
  <si>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</si>
  <si>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</si>
  <si>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</si>
  <si>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</si>
  <si>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</si>
  <si>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</si>
  <si>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</si>
  <si>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</si>
  <si>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</si>
  <si>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</si>
  <si>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</si>
  <si>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</si>
  <si>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</si>
  <si>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</si>
  <si>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</si>
  <si>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</si>
  <si>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</si>
  <si>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</si>
  <si>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</si>
  <si>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</si>
  <si>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</si>
  <si>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</si>
  <si>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</si>
  <si>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</si>
  <si>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</si>
  <si>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</si>
  <si>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</si>
  <si>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</si>
  <si>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</si>
  <si>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</si>
  <si>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</si>
  <si>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</si>
  <si>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</si>
  <si>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</si>
  <si>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</si>
  <si>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</si>
  <si>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</si>
  <si>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</si>
  <si>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</si>
  <si>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</si>
  <si>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</si>
  <si>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</si>
  <si>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</si>
  <si>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</si>
  <si>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</si>
  <si>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</si>
  <si>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</si>
  <si>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</si>
  <si>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</si>
  <si>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</si>
  <si>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</si>
  <si>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</si>
  <si>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</si>
  <si>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</si>
  <si>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</si>
  <si>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</si>
  <si>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</si>
  <si>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</si>
  <si>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</si>
  <si>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</si>
  <si>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</si>
  <si>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</si>
  <si>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</si>
  <si>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</si>
  <si>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</si>
  <si>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</si>
  <si>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</si>
  <si>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</si>
  <si>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</si>
  <si>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</si>
  <si>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</si>
  <si>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</si>
  <si>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</si>
  <si>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</si>
  <si>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</si>
  <si>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</si>
  <si>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</si>
  <si>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</si>
  <si>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</si>
  <si>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</si>
  <si>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</si>
  <si>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</si>
  <si>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</si>
  <si>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</si>
  <si>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</si>
  <si>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</si>
  <si>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</si>
  <si>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</si>
  <si>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</si>
  <si>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</si>
  <si>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</si>
  <si>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</si>
  <si>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</si>
  <si>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</si>
  <si>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</si>
  <si>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</si>
  <si>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</si>
  <si>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</si>
  <si>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</si>
  <si>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</si>
  <si>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</si>
  <si>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</si>
  <si>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</si>
  <si>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</si>
  <si>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</si>
  <si>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</si>
  <si>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</si>
  <si>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</si>
  <si>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</si>
  <si>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</si>
  <si>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</si>
  <si>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</si>
  <si>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</si>
  <si>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</si>
  <si>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</si>
  <si>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</si>
  <si>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</si>
  <si>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</si>
  <si>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</si>
  <si>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</si>
  <si>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</si>
  <si>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</si>
  <si>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</si>
  <si>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</si>
  <si>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</si>
  <si>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</si>
  <si>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</si>
  <si>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</si>
  <si>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</si>
  <si>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</si>
  <si>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</si>
  <si>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</si>
  <si>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</si>
  <si>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</si>
  <si>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</si>
  <si>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</si>
  <si>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</si>
  <si>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</si>
  <si>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</si>
  <si>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</si>
  <si>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</si>
  <si>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</si>
  <si>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</si>
  <si>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</si>
  <si>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</si>
  <si>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</si>
  <si>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</si>
  <si>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</si>
  <si>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</si>
  <si>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</si>
  <si>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</si>
  <si>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</si>
  <si>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</si>
  <si>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</si>
  <si>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</si>
  <si>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</si>
  <si>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</si>
  <si>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</si>
  <si>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</si>
  <si>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</si>
  <si>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</si>
  <si>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</si>
  <si>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</si>
  <si>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</si>
  <si>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</si>
  <si>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</si>
  <si>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</si>
  <si>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</si>
  <si>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</si>
  <si>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</si>
  <si>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</si>
  <si>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</si>
  <si>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</si>
  <si>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</si>
  <si>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</si>
  <si>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</si>
  <si>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</si>
  <si>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</si>
  <si>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</si>
  <si>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</si>
  <si>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</si>
  <si>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</si>
  <si>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</si>
  <si>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</si>
  <si>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</si>
  <si>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</si>
  <si>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</si>
  <si>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</si>
  <si>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</si>
  <si>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</si>
  <si>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</si>
  <si>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</si>
  <si>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</si>
  <si>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</si>
  <si>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</si>
  <si>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</si>
  <si>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</si>
  <si>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</si>
  <si>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</si>
  <si>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</si>
  <si>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</si>
  <si>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</si>
  <si>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</si>
  <si>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</si>
  <si>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</si>
  <si>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</si>
  <si>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</si>
  <si>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</si>
  <si>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</si>
  <si>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</si>
  <si>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</si>
  <si>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</si>
  <si>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</si>
  <si>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</si>
  <si>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</si>
  <si>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</si>
  <si>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</si>
  <si>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</si>
  <si>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</si>
  <si>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</si>
  <si>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</si>
  <si>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</si>
  <si>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</si>
  <si>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</si>
  <si>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</si>
  <si>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</si>
  <si>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</si>
  <si>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</si>
  <si>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</si>
  <si>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</si>
  <si>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</si>
  <si>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</si>
  <si>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</si>
  <si>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</si>
  <si>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</si>
  <si>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</si>
  <si>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</si>
  <si>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</si>
  <si>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</si>
  <si>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</si>
  <si>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</si>
  <si>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</si>
  <si>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</si>
  <si>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</si>
  <si>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</si>
  <si>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</si>
  <si>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</si>
  <si>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</si>
  <si>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</si>
  <si>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</si>
  <si>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</si>
  <si>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</si>
  <si>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</si>
  <si>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</si>
  <si>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</si>
  <si>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</si>
  <si>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</si>
  <si>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</si>
  <si>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</si>
  <si>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</si>
  <si>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</si>
  <si>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</si>
  <si>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</si>
  <si>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</si>
  <si>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</si>
  <si>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</si>
  <si>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</si>
  <si>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</si>
  <si>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</si>
  <si>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</si>
  <si>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</si>
  <si>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</si>
  <si>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</si>
  <si>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</si>
  <si>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</si>
  <si>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</si>
  <si>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</si>
  <si>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</si>
  <si>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</si>
  <si>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</si>
  <si>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</si>
  <si>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</si>
  <si>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</si>
  <si>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</si>
  <si>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</si>
  <si>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</si>
  <si>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</si>
  <si>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</si>
  <si>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</si>
  <si>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</si>
  <si>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</si>
  <si>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</si>
  <si>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</si>
  <si>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</si>
  <si>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</si>
  <si>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</si>
  <si>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</si>
  <si>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</si>
  <si>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</si>
  <si>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</si>
  <si>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</si>
  <si>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</si>
  <si>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</si>
  <si>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</si>
  <si>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</si>
  <si>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</si>
  <si>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</si>
  <si>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</si>
  <si>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</si>
  <si>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</si>
  <si>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</si>
  <si>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</si>
  <si>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</si>
  <si>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</si>
  <si>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</si>
  <si>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</si>
  <si>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</si>
  <si>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</si>
  <si>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</si>
  <si>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</si>
  <si>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</si>
  <si>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</si>
  <si>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</si>
  <si>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</si>
  <si>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</si>
  <si>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</si>
  <si>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</si>
  <si>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</si>
  <si>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</si>
  <si>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</si>
  <si>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</si>
  <si>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</si>
  <si>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</si>
  <si>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</si>
  <si>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</si>
  <si>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</si>
  <si>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</si>
  <si>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</si>
  <si>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</si>
  <si>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</si>
  <si>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</si>
  <si>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</si>
  <si>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</si>
  <si>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</si>
  <si>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</si>
  <si>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</si>
  <si>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</si>
  <si>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</si>
  <si>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</si>
  <si>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</si>
  <si>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</si>
  <si>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</si>
  <si>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</si>
  <si>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</si>
  <si>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</si>
  <si>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</si>
  <si>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</si>
  <si>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</si>
  <si>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</si>
  <si>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</si>
  <si>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</si>
  <si>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</si>
  <si>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</si>
  <si>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</si>
  <si>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</si>
  <si>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</si>
  <si>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</si>
  <si>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</si>
  <si>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</si>
  <si>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</si>
  <si>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</si>
  <si>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</si>
  <si>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</si>
  <si>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</si>
  <si>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</si>
  <si>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</si>
  <si>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</si>
  <si>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</si>
  <si>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</si>
  <si>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</si>
  <si>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</si>
  <si>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</si>
  <si>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</si>
  <si>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</si>
  <si>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</si>
  <si>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</si>
  <si>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</si>
  <si>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</si>
  <si>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</si>
  <si>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</si>
  <si>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</si>
  <si>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</si>
  <si>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</si>
  <si>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</si>
  <si>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</si>
  <si>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</si>
  <si>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</si>
  <si>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</si>
  <si>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</si>
  <si>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</si>
  <si>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</si>
  <si>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</si>
  <si>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</si>
  <si>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</si>
  <si>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</si>
  <si>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</si>
  <si>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</si>
  <si>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</si>
  <si>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</si>
  <si>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</si>
  <si>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</si>
  <si>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</si>
  <si>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</si>
  <si>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</si>
  <si>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</si>
  <si>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</si>
  <si>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</si>
  <si>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</si>
  <si>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</si>
  <si>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</si>
  <si>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</si>
  <si>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</si>
  <si>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</si>
  <si>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</si>
  <si>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</si>
  <si>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</si>
  <si>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</si>
  <si>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</si>
  <si>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</si>
  <si>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</si>
  <si>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</si>
  <si>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</si>
  <si>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</si>
  <si>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</si>
  <si>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</si>
  <si>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</si>
  <si>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</si>
  <si>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</si>
  <si>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</si>
  <si>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</si>
  <si>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</si>
  <si>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</si>
  <si>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</si>
  <si>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</si>
  <si>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</si>
  <si>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</si>
  <si>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</si>
  <si>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</si>
  <si>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</si>
  <si>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</si>
  <si>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</si>
  <si>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</si>
  <si>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</si>
  <si>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</si>
  <si>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</si>
  <si>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</si>
  <si>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</si>
  <si>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</si>
  <si>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</si>
  <si>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</si>
  <si>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</si>
  <si>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</si>
  <si>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</si>
  <si>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</si>
  <si>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</si>
  <si>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</si>
  <si>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</si>
  <si>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</si>
  <si>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</si>
  <si>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</si>
  <si>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</si>
  <si>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</si>
  <si>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</si>
  <si>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</si>
  <si>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</si>
  <si>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</si>
  <si>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</si>
  <si>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</si>
  <si>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</si>
  <si>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</si>
  <si>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</si>
  <si>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</si>
  <si>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</si>
  <si>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</si>
  <si>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</si>
  <si>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</si>
  <si>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</si>
  <si>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</si>
  <si>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</si>
  <si>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</si>
  <si>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</si>
  <si>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</si>
  <si>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</si>
  <si>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</si>
  <si>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</si>
  <si>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</si>
  <si>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</si>
  <si>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</si>
  <si>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</si>
  <si>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</si>
  <si>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</si>
  <si>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</si>
  <si>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</si>
  <si>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</si>
  <si>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</si>
  <si>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</si>
  <si>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</si>
  <si>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</si>
  <si>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</si>
  <si>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</si>
  <si>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</si>
  <si>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</si>
  <si>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</si>
  <si>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</si>
  <si>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</si>
  <si>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</si>
  <si>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</si>
  <si>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</si>
  <si>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</si>
  <si>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</si>
  <si>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</si>
  <si>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</si>
  <si>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</si>
  <si>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</si>
  <si>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</si>
  <si>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</si>
  <si>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</si>
  <si>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</si>
  <si>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</si>
  <si>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</si>
  <si>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</si>
  <si>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</si>
  <si>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</si>
  <si>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</si>
  <si>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</si>
  <si>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</si>
  <si>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</si>
  <si>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</si>
  <si>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</si>
  <si>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</si>
  <si>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</si>
  <si>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</si>
  <si>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</si>
  <si>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</si>
  <si>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</si>
  <si>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</si>
  <si>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</si>
  <si>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</si>
  <si>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</si>
  <si>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</si>
  <si>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</si>
  <si>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</si>
  <si>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</si>
  <si>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</si>
  <si>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</si>
  <si>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</si>
  <si>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</si>
  <si>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</si>
  <si>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</si>
  <si>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</si>
  <si>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</si>
  <si>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</si>
  <si>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</si>
  <si>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</si>
  <si>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</si>
  <si>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</si>
  <si>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</si>
  <si>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</si>
  <si>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</si>
  <si>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</si>
  <si>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</si>
  <si>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</si>
  <si>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</si>
  <si>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</si>
  <si>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</si>
  <si>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</si>
  <si>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</si>
  <si>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</si>
  <si>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</si>
  <si>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</si>
  <si>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</si>
  <si>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</si>
  <si>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</si>
  <si>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</si>
  <si>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</si>
  <si>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</si>
  <si>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</si>
  <si>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</si>
  <si>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</si>
  <si>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</si>
  <si>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</si>
  <si>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</si>
  <si>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</si>
  <si>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</si>
  <si>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</si>
  <si>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</si>
  <si>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</si>
  <si>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</si>
  <si>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</si>
  <si>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</si>
  <si>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</si>
  <si>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</si>
  <si>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</si>
  <si>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</si>
  <si>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</si>
  <si>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</si>
  <si>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</si>
  <si>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</si>
  <si>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</si>
  <si>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</si>
  <si>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</si>
  <si>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</si>
  <si>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</si>
  <si>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</si>
  <si>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</si>
  <si>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</si>
  <si>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</si>
  <si>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</si>
  <si>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</si>
  <si>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</si>
  <si>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</si>
  <si>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</si>
  <si>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</si>
  <si>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</si>
  <si>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</si>
  <si>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</si>
  <si>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</si>
  <si>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</si>
  <si>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</si>
  <si>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</si>
  <si>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</si>
  <si>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</si>
  <si>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</si>
  <si>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</si>
  <si>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</si>
  <si>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</si>
  <si>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</si>
  <si>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</si>
  <si>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</si>
  <si>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</si>
  <si>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</si>
  <si>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</si>
  <si>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</si>
  <si>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</si>
  <si>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</si>
  <si>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</si>
  <si>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</si>
  <si>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</si>
  <si>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</si>
  <si>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</si>
  <si>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</si>
  <si>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</si>
  <si>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</si>
  <si>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</si>
  <si>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</si>
  <si>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</si>
  <si>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</si>
  <si>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</si>
  <si>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</si>
  <si>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</si>
  <si>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</si>
  <si>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</si>
  <si>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</si>
  <si>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</si>
  <si>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</si>
  <si>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</si>
  <si>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</si>
  <si>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</si>
  <si>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</si>
  <si>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</si>
  <si>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</si>
  <si>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</si>
  <si>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</si>
  <si>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</si>
  <si>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</si>
  <si>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</si>
  <si>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</si>
  <si>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</si>
  <si>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</si>
  <si>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</si>
  <si>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</si>
  <si>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</si>
  <si>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</si>
  <si>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</si>
  <si>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</si>
  <si>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</si>
  <si>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</si>
  <si>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</si>
  <si>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</si>
  <si>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</si>
  <si>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</si>
  <si>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</si>
  <si>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</si>
  <si>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</si>
  <si>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</si>
  <si>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</si>
  <si>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</si>
  <si>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</si>
  <si>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</si>
  <si>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</si>
  <si>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</si>
  <si>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</si>
  <si>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</si>
  <si>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</si>
  <si>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</si>
  <si>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</si>
  <si>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</si>
  <si>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</si>
  <si>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</si>
  <si>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</si>
  <si>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</si>
  <si>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</si>
  <si>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</si>
  <si>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</si>
  <si>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</si>
  <si>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</si>
  <si>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</si>
  <si>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</si>
  <si>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</si>
  <si>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</si>
  <si>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</si>
  <si>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</si>
  <si>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</si>
  <si>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</si>
  <si>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</si>
  <si>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</si>
  <si>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</si>
  <si>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</si>
  <si>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</si>
  <si>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</si>
  <si>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</si>
  <si>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</si>
  <si>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</si>
  <si>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</si>
  <si>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</si>
  <si>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</si>
  <si>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</si>
  <si>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</si>
  <si>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</si>
  <si>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</si>
  <si>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</si>
  <si>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</si>
  <si>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</si>
  <si>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</si>
  <si>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</si>
  <si>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</si>
  <si>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</si>
  <si>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</si>
  <si>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</si>
  <si>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</si>
  <si>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</si>
  <si>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</si>
  <si>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</si>
  <si>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</si>
  <si>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</si>
  <si>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</si>
  <si>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</si>
  <si>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</si>
  <si>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</si>
  <si>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</si>
  <si>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</si>
  <si>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</si>
  <si>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</si>
  <si>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</si>
  <si>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</si>
  <si>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</si>
  <si>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</si>
  <si>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</si>
  <si>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</si>
  <si>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</si>
  <si>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</si>
  <si>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</si>
  <si>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</si>
  <si>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</si>
  <si>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</si>
  <si>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</si>
  <si>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</si>
  <si>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</si>
  <si>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</si>
  <si>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</si>
  <si>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</si>
  <si>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</si>
  <si>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</si>
  <si>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</si>
  <si>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</si>
  <si>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</si>
  <si>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</si>
  <si>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</si>
  <si>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</si>
  <si>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</si>
  <si>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</si>
  <si>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</si>
  <si>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</si>
  <si>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</si>
  <si>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</si>
  <si>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</si>
  <si>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</si>
  <si>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</si>
  <si>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</si>
  <si>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</si>
  <si>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</si>
  <si>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</si>
  <si>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</si>
  <si>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</si>
  <si>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</si>
  <si>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</si>
  <si>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</si>
  <si>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</si>
  <si>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</si>
  <si>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</si>
  <si>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</si>
  <si>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</si>
  <si>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</si>
  <si>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</si>
  <si>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</si>
  <si>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</si>
  <si>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</si>
  <si>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</si>
  <si>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</si>
  <si>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</si>
  <si>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</si>
  <si>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</si>
  <si>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</si>
  <si>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</si>
  <si>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</si>
  <si>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</si>
  <si>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</si>
  <si>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</si>
  <si>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</si>
  <si>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</si>
  <si>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</si>
  <si>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</si>
  <si>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</si>
  <si>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</si>
  <si>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</si>
  <si>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</si>
  <si>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</si>
  <si>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</si>
  <si>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</si>
  <si>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</si>
  <si>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</si>
  <si>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</si>
  <si>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</si>
  <si>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</si>
  <si>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</si>
  <si>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</si>
  <si>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</si>
  <si>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</si>
  <si>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</si>
  <si>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</si>
  <si>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</si>
  <si>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</si>
  <si>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</si>
  <si>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</si>
  <si>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</si>
  <si>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</si>
  <si>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</si>
  <si>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</si>
  <si>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</si>
  <si>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</si>
  <si>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</si>
  <si>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</si>
  <si>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</si>
  <si>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</si>
  <si>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</si>
  <si>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</si>
  <si>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</si>
  <si>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</si>
  <si>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</si>
  <si>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</si>
  <si>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</si>
  <si>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</si>
  <si>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</si>
  <si>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</si>
  <si>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</si>
  <si>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</si>
  <si>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</si>
  <si>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</si>
  <si>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</si>
  <si>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</si>
  <si>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</si>
  <si>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</si>
  <si>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</si>
  <si>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</si>
  <si>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</si>
  <si>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</si>
  <si>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</si>
  <si>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</si>
  <si>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</si>
  <si>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</si>
  <si>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</si>
  <si>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</si>
  <si>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</si>
  <si>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</si>
  <si>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</si>
  <si>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</si>
  <si>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</si>
  <si>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</si>
  <si>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</si>
  <si>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</si>
  <si>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</si>
  <si>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</si>
  <si>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</si>
  <si>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</si>
  <si>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</si>
  <si>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</si>
  <si>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</si>
  <si>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</si>
  <si>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</si>
  <si>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</si>
  <si>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</si>
  <si>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</si>
  <si>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</si>
  <si>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</si>
  <si>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</si>
  <si>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</si>
  <si>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</si>
  <si>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</si>
  <si>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</si>
  <si>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</si>
  <si>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</si>
  <si>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</si>
  <si>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</si>
  <si>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</si>
  <si>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</si>
  <si>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</si>
  <si>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</si>
  <si>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</si>
  <si>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</si>
  <si>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</si>
  <si>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</si>
  <si>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</si>
  <si>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</si>
  <si>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</si>
  <si>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</si>
  <si>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</si>
  <si>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</si>
  <si>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</si>
  <si>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</si>
  <si>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</si>
  <si>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</si>
  <si>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</si>
  <si>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</si>
  <si>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</si>
  <si>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</si>
  <si>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</si>
  <si>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</si>
  <si>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</si>
  <si>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</si>
  <si>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</si>
  <si>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</si>
  <si>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</si>
  <si>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</si>
  <si>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</si>
  <si>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</si>
  <si>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</si>
  <si>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</si>
  <si>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</si>
  <si>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</si>
  <si>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</si>
  <si>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</si>
  <si>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</si>
  <si>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</si>
  <si>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</si>
  <si>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</si>
  <si>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</si>
  <si>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</si>
  <si>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</si>
  <si>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</si>
  <si>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</si>
  <si>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</si>
  <si>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</si>
  <si>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</si>
  <si>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</si>
  <si>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</si>
  <si>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</si>
  <si>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</si>
  <si>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</si>
  <si>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</si>
  <si>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</si>
  <si>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</si>
  <si>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</si>
  <si>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</si>
  <si>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</si>
  <si>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</si>
  <si>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</si>
  <si>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</si>
  <si>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</si>
  <si>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</si>
  <si>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</si>
  <si>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</si>
  <si>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</si>
  <si>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</si>
  <si>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</si>
  <si>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</si>
  <si>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</si>
  <si>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</si>
  <si>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</si>
  <si>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</si>
  <si>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</si>
  <si>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</si>
  <si>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</si>
  <si>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</si>
  <si>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</si>
  <si>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</si>
  <si>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</si>
  <si>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</si>
  <si>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</si>
  <si>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</si>
  <si>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</si>
  <si>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</si>
  <si>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</si>
  <si>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</si>
  <si>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</si>
  <si>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</si>
  <si>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</si>
  <si>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</si>
  <si>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</si>
  <si>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</si>
  <si>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</si>
  <si>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</si>
  <si>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</si>
  <si>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</si>
  <si>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</si>
  <si>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</si>
  <si>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</si>
  <si>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</si>
  <si>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</si>
  <si>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</si>
  <si>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</si>
  <si>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</si>
  <si>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</si>
  <si>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</si>
  <si>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</si>
  <si>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</si>
  <si>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</si>
  <si>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</si>
  <si>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</si>
  <si>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</si>
  <si>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</si>
  <si>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</si>
  <si>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</si>
  <si>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</si>
  <si>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</si>
  <si>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</si>
  <si>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</si>
  <si>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</si>
  <si>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</si>
  <si>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</si>
  <si>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</si>
  <si>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</si>
  <si>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</si>
  <si>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</si>
  <si>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</si>
  <si>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</si>
  <si>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</si>
  <si>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</si>
  <si>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</si>
  <si>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</si>
  <si>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</si>
  <si>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</si>
  <si>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</si>
  <si>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</si>
  <si>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</si>
  <si>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</si>
  <si>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</si>
  <si>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</si>
  <si>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</si>
  <si>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</si>
  <si>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</si>
  <si>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</si>
  <si>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</si>
  <si>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</si>
  <si>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</si>
  <si>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</si>
  <si>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</si>
  <si>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</si>
  <si>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</si>
  <si>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</si>
  <si>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</si>
  <si>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</si>
  <si>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</si>
  <si>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</si>
  <si>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</si>
  <si>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</si>
  <si>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</si>
  <si>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</si>
  <si>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</si>
  <si>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</si>
  <si>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</si>
  <si>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</si>
  <si>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</si>
  <si>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</si>
  <si>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</si>
  <si>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</si>
  <si>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</si>
  <si>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</si>
  <si>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</si>
  <si>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</si>
  <si>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</si>
  <si>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</si>
  <si>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</si>
  <si>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</si>
  <si>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</si>
  <si>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</si>
  <si>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</si>
  <si>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</si>
  <si>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</si>
  <si>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</si>
  <si>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</si>
  <si>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</si>
  <si>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</si>
  <si>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</si>
  <si>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</si>
  <si>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</si>
  <si>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</si>
  <si>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</si>
  <si>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</si>
  <si>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</si>
  <si>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</si>
  <si>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</si>
  <si>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</si>
  <si>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</si>
  <si>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</si>
  <si>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</si>
  <si>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</si>
  <si>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</si>
  <si>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</si>
  <si>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</si>
  <si>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</si>
  <si>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</si>
  <si>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</si>
  <si>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</si>
  <si>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</si>
  <si>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</si>
  <si>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</si>
  <si>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</si>
  <si>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</si>
  <si>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</si>
  <si>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</si>
  <si>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</si>
  <si>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</si>
  <si>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</si>
  <si>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</si>
  <si>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</si>
  <si>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</si>
  <si>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</si>
  <si>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</si>
  <si>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</si>
  <si>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</si>
  <si>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</si>
  <si>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</si>
  <si>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</si>
  <si>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</si>
  <si>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</si>
  <si>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</si>
  <si>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</si>
  <si>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</si>
  <si>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</si>
  <si>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</si>
  <si>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</si>
  <si>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</si>
  <si>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</si>
  <si>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</si>
  <si>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</si>
  <si>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</si>
  <si>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</si>
  <si>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</si>
  <si>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</si>
  <si>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</si>
  <si>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</si>
  <si>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</si>
  <si>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</si>
  <si>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</si>
  <si>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</si>
  <si>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</si>
  <si>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</si>
  <si>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</si>
  <si>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</si>
  <si>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</si>
  <si>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</si>
  <si>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</si>
  <si>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</si>
  <si>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</si>
  <si>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</si>
  <si>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</si>
  <si>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</si>
  <si>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</si>
  <si>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</si>
  <si>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</si>
  <si>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</si>
  <si>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</si>
  <si>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</si>
  <si>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</si>
  <si>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</si>
  <si>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</si>
  <si>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</si>
  <si>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</si>
  <si>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</si>
  <si>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</si>
  <si>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</si>
  <si>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</si>
  <si>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</si>
  <si>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</si>
  <si>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</si>
  <si>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</si>
  <si>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</si>
  <si>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</si>
  <si>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</si>
  <si>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</si>
  <si>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</si>
  <si>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</si>
  <si>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</si>
  <si>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</si>
  <si>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</si>
  <si>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</si>
  <si>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</si>
  <si>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</si>
  <si>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</si>
  <si>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</si>
  <si>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</si>
  <si>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</si>
  <si>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</si>
  <si>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</si>
  <si>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</si>
  <si>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</si>
  <si>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</si>
  <si>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</si>
  <si>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</si>
  <si>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</si>
  <si>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</si>
  <si>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</si>
  <si>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</si>
  <si>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</si>
  <si>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</si>
  <si>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</si>
  <si>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</si>
  <si>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</si>
  <si>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</si>
  <si>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</si>
  <si>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</si>
  <si>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</si>
  <si>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</si>
  <si>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</si>
  <si>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</si>
  <si>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</si>
  <si>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</si>
  <si>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</si>
  <si>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</si>
  <si>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</si>
  <si>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</si>
  <si>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</si>
  <si>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</si>
  <si>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</si>
  <si>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</si>
  <si>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</si>
  <si>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</si>
  <si>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</si>
  <si>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</si>
  <si>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</si>
  <si>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</si>
  <si>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</si>
  <si>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</si>
  <si>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</si>
  <si>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</si>
  <si>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</si>
  <si>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</si>
  <si>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</si>
  <si>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</si>
  <si>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</si>
  <si>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</si>
  <si>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</si>
  <si>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</si>
  <si>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</si>
  <si>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</si>
  <si>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</si>
  <si>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</si>
  <si>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</si>
  <si>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</si>
  <si>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</si>
  <si>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</si>
  <si>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</si>
  <si>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</si>
  <si>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</si>
  <si>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</si>
  <si>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</si>
  <si>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</si>
  <si>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</si>
  <si>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</si>
  <si>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</si>
  <si>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</si>
  <si>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</si>
  <si>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</si>
  <si>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</si>
  <si>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</si>
  <si>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</si>
  <si>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</si>
  <si>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</si>
  <si>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</si>
  <si>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</si>
  <si>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</si>
  <si>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</si>
  <si>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</si>
  <si>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</si>
  <si>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</si>
  <si>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</si>
  <si>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</si>
  <si>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</si>
  <si>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</si>
  <si>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</si>
  <si>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</si>
  <si>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</si>
  <si>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</si>
  <si>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</si>
  <si>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</si>
  <si>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</si>
  <si>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</si>
  <si>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</si>
  <si>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</si>
  <si>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</si>
  <si>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</si>
  <si>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</si>
  <si>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</si>
  <si>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</si>
  <si>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</si>
  <si>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</si>
  <si>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</si>
  <si>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</si>
  <si>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</si>
  <si>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</si>
  <si>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</si>
  <si>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</si>
  <si>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</si>
  <si>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</si>
  <si>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</si>
  <si>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</si>
  <si>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</si>
  <si>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</si>
  <si>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</si>
  <si>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</si>
  <si>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</si>
  <si>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</si>
  <si>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</si>
  <si>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</si>
  <si>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</si>
  <si>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</si>
  <si>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</si>
  <si>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</si>
  <si>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</si>
  <si>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</si>
  <si>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</si>
  <si>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</si>
  <si>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</si>
  <si>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</si>
  <si>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</si>
  <si>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</si>
  <si>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</si>
  <si>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</si>
  <si>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</si>
  <si>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</si>
  <si>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</si>
  <si>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</si>
  <si>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</si>
  <si>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</si>
  <si>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</si>
  <si>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</si>
  <si>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</si>
  <si>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</si>
  <si>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</si>
  <si>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</si>
  <si>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</si>
  <si>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</si>
  <si>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</si>
  <si>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</si>
  <si>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</si>
  <si>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</si>
  <si>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</si>
  <si>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</si>
  <si>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</si>
  <si>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</si>
  <si>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</si>
  <si>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</si>
  <si>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</si>
  <si>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</si>
  <si>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</si>
  <si>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</si>
  <si>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</si>
  <si>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</si>
  <si>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</si>
  <si>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</si>
  <si>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</si>
  <si>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</si>
  <si>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</si>
  <si>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</si>
  <si>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</si>
  <si>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</si>
  <si>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</si>
  <si>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</si>
  <si>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</si>
  <si>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</si>
  <si>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</si>
  <si>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</si>
  <si>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</si>
  <si>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</si>
  <si>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</si>
  <si>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</si>
  <si>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</si>
  <si>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</si>
  <si>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</si>
  <si>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</si>
  <si>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</si>
  <si>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</si>
  <si>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</si>
  <si>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</si>
  <si>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</si>
  <si>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</si>
  <si>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</si>
  <si>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</si>
  <si>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</si>
  <si>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</si>
  <si>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</si>
  <si>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</si>
  <si>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</si>
  <si>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</si>
  <si>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</si>
  <si>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</si>
  <si>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</si>
  <si>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</si>
  <si>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</si>
  <si>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</si>
  <si>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</si>
  <si>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</si>
  <si>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</si>
  <si>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</si>
  <si>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</si>
  <si>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</si>
  <si>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</si>
  <si>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</si>
  <si>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</si>
  <si>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</si>
  <si>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</si>
  <si>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</si>
  <si>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</si>
  <si>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</si>
  <si>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</si>
  <si>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</si>
  <si>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</si>
  <si>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</si>
  <si>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</si>
  <si>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</si>
  <si>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</si>
  <si>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</si>
  <si>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</si>
  <si>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</si>
  <si>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</si>
  <si>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</si>
  <si>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</si>
  <si>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</si>
  <si>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</si>
  <si>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</si>
  <si>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</si>
  <si>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</si>
  <si>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</si>
  <si>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</si>
  <si>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</si>
  <si>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</si>
  <si>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</si>
  <si>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</si>
  <si>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</si>
  <si>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</si>
  <si>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</si>
  <si>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</si>
  <si>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</si>
  <si>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</si>
  <si>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</si>
  <si>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</si>
  <si>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</si>
  <si>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</si>
  <si>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</si>
  <si>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</si>
  <si>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</si>
  <si>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</si>
  <si>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</si>
  <si>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</si>
  <si>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</si>
  <si>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</si>
  <si>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</si>
  <si>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</si>
  <si>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</si>
  <si>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</si>
  <si>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</si>
  <si>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</si>
  <si>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</si>
  <si>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</si>
  <si>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</si>
  <si>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</si>
  <si>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</si>
  <si>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</si>
  <si>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</si>
  <si>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</si>
  <si>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</si>
  <si>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</si>
  <si>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</si>
  <si>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</si>
  <si>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</si>
  <si>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</si>
  <si>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</si>
  <si>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</si>
  <si>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</si>
  <si>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</si>
  <si>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</si>
  <si>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</si>
  <si>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</si>
  <si>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</si>
  <si>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</si>
  <si>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</si>
  <si>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</si>
  <si>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</si>
  <si>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</si>
  <si>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</si>
  <si>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</si>
  <si>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</si>
  <si>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</si>
  <si>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</si>
  <si>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</si>
  <si>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</si>
  <si>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</si>
  <si>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</si>
  <si>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</si>
  <si>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</si>
  <si>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</si>
  <si>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</si>
  <si>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</si>
  <si>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</si>
  <si>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</si>
  <si>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</si>
  <si>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</si>
  <si>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</si>
  <si>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</si>
  <si>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</si>
  <si>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</si>
  <si>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</si>
  <si>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</si>
  <si>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</si>
  <si>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</si>
  <si>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</si>
  <si>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</si>
  <si>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</si>
  <si>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</si>
  <si>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</si>
  <si>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</si>
  <si>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</si>
  <si>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</si>
  <si>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</si>
  <si>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</si>
  <si>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</si>
  <si>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</si>
  <si>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</si>
  <si>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</si>
  <si>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</si>
  <si>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</si>
  <si>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</si>
  <si>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</si>
  <si>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</si>
  <si>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</si>
  <si>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</si>
  <si>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</si>
  <si>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</si>
  <si>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</si>
  <si>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</si>
  <si>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</si>
  <si>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</si>
  <si>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</si>
  <si>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</si>
  <si>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</si>
  <si>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</si>
  <si>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</si>
  <si>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</si>
  <si>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</si>
  <si>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</si>
  <si>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</si>
  <si>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</si>
  <si>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</si>
  <si>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</si>
  <si>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</si>
  <si>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</si>
  <si>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</si>
  <si>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</si>
  <si>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</si>
  <si>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</si>
  <si>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</si>
  <si>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</si>
  <si>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</si>
  <si>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</si>
  <si>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</si>
  <si>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</si>
  <si>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</si>
  <si>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</si>
  <si>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</si>
  <si>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</si>
  <si>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</si>
  <si>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</si>
  <si>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</si>
  <si>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</si>
  <si>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</si>
  <si>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</si>
  <si>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</si>
  <si>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</si>
  <si>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</si>
  <si>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</si>
  <si>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</si>
  <si>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</si>
  <si>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</si>
  <si>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</si>
  <si>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</si>
  <si>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</si>
  <si>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</si>
  <si>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</si>
  <si>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</si>
  <si>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</si>
  <si>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</si>
  <si>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</si>
  <si>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</si>
  <si>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</si>
  <si>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</si>
  <si>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</si>
  <si>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</si>
  <si>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</si>
  <si>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</si>
  <si>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</si>
  <si>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</si>
  <si>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</si>
  <si>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</si>
  <si>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</si>
  <si>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</si>
  <si>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</si>
  <si>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</si>
  <si>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</si>
  <si>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</si>
  <si>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</si>
  <si>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</si>
  <si>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</si>
  <si>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</si>
  <si>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</si>
  <si>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</si>
  <si>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</si>
  <si>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</si>
  <si>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</si>
  <si>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</si>
  <si>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</si>
  <si>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</si>
  <si>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</si>
  <si>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</si>
  <si>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</si>
  <si>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</si>
  <si>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</si>
  <si>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</si>
  <si>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</si>
  <si>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</si>
  <si>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</si>
  <si>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</si>
  <si>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</si>
  <si>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</si>
  <si>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</si>
  <si>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</si>
  <si>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</si>
  <si>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</si>
  <si>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</si>
  <si>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</si>
  <si>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</si>
  <si>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</si>
  <si>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</si>
  <si>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</si>
  <si>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</si>
  <si>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</si>
  <si>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</si>
  <si>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</si>
  <si>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</si>
  <si>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</si>
  <si>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</si>
  <si>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</si>
  <si>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</si>
  <si>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</si>
  <si>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</si>
  <si>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</si>
  <si>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</si>
  <si>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</si>
  <si>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</si>
  <si>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</si>
  <si>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</si>
  <si>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</si>
  <si>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</si>
  <si>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</si>
  <si>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</si>
  <si>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</si>
  <si>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</si>
  <si>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</si>
  <si>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</si>
  <si>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</si>
  <si>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</si>
  <si>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</si>
  <si>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</si>
  <si>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</si>
  <si>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</si>
  <si>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</si>
  <si>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</si>
  <si>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</si>
  <si>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</si>
  <si>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</si>
  <si>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</si>
  <si>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</si>
  <si>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</si>
  <si>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</si>
  <si>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</si>
  <si>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</si>
  <si>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</si>
  <si>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</si>
  <si>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</si>
  <si>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</si>
  <si>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</si>
  <si>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</si>
  <si>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</si>
  <si>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</si>
  <si>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</si>
  <si>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</si>
  <si>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</si>
  <si>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</si>
  <si>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</si>
  <si>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</si>
  <si>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</si>
  <si>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</si>
  <si>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</si>
  <si>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</si>
  <si>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</si>
  <si>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</si>
  <si>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</si>
  <si>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</si>
  <si>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</si>
  <si>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</si>
  <si>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</si>
  <si>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</si>
  <si>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</si>
  <si>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</si>
  <si>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</si>
  <si>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</si>
  <si>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</si>
  <si>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</si>
  <si>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</si>
  <si>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</si>
  <si>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</si>
  <si>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</si>
  <si>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</si>
  <si>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</si>
  <si>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</si>
  <si>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</si>
  <si>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</si>
  <si>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</si>
  <si>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</si>
  <si>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</si>
  <si>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</si>
  <si>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</si>
  <si>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</si>
  <si>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</si>
  <si>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</si>
  <si>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</si>
  <si>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</si>
  <si>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</si>
  <si>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</si>
  <si>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</si>
  <si>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</si>
  <si>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</si>
  <si>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</si>
  <si>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</si>
  <si>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</si>
  <si>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</si>
  <si>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</si>
  <si>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</si>
  <si>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</si>
  <si>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</si>
  <si>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</si>
  <si>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</si>
  <si>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</si>
  <si>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</si>
  <si>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</si>
  <si>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</si>
  <si>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</si>
  <si>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</si>
  <si>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</si>
  <si>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</si>
  <si>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</si>
  <si>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</si>
  <si>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</si>
  <si>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</si>
  <si>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</si>
  <si>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</si>
  <si>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</si>
  <si>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</si>
  <si>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</si>
  <si>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</si>
  <si>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</si>
  <si>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</si>
  <si>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</si>
  <si>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</si>
  <si>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</si>
  <si>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</si>
  <si>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</si>
  <si>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</si>
  <si>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</si>
  <si>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</si>
  <si>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</si>
  <si>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</si>
  <si>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</si>
  <si>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</si>
  <si>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</si>
  <si>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</si>
  <si>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</si>
  <si>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</si>
  <si>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</si>
  <si>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</si>
  <si>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</si>
  <si>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</si>
  <si>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</si>
  <si>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</si>
  <si>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</si>
  <si>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</si>
  <si>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</si>
  <si>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</si>
  <si>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</si>
  <si>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</si>
  <si>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</si>
  <si>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</si>
  <si>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</si>
  <si>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</si>
  <si>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</si>
  <si>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</si>
  <si>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</si>
  <si>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</si>
  <si>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</si>
  <si>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</si>
  <si>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</si>
  <si>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</si>
  <si>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</si>
  <si>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</si>
  <si>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</si>
  <si>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</si>
  <si>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</si>
  <si>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</si>
  <si>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</si>
  <si>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</si>
  <si>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</si>
  <si>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</si>
  <si>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</si>
  <si>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</si>
  <si>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</si>
  <si>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</si>
  <si>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</si>
  <si>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</si>
  <si>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</si>
  <si>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</si>
  <si>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</si>
  <si>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</si>
  <si>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</si>
  <si>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</si>
  <si>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</si>
  <si>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</si>
  <si>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</si>
  <si>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</si>
  <si>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</si>
  <si>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</si>
  <si>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</si>
  <si>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</si>
  <si>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</si>
  <si>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</si>
  <si>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</si>
  <si>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</si>
  <si>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</si>
  <si>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</si>
  <si>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</si>
  <si>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</si>
  <si>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</si>
  <si>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</si>
  <si>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</si>
  <si>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</si>
  <si>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</si>
  <si>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</si>
  <si>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</si>
  <si>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</si>
  <si>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</si>
  <si>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</si>
  <si>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</si>
  <si>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</si>
  <si>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</si>
  <si>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</si>
  <si>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</si>
  <si>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</si>
  <si>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</si>
  <si>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</si>
  <si>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</si>
  <si>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</si>
  <si>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</si>
  <si>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</si>
  <si>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</si>
  <si>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</si>
  <si>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</si>
  <si>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</si>
  <si>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</si>
  <si>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</si>
  <si>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</si>
  <si>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</si>
  <si>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</si>
  <si>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</si>
  <si>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</si>
  <si>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</si>
  <si>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</si>
  <si>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</si>
  <si>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</si>
  <si>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</si>
  <si>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</si>
  <si>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</si>
  <si>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</si>
  <si>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</si>
  <si>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</si>
  <si>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</si>
  <si>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</si>
  <si>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</si>
  <si>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</si>
  <si>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</si>
  <si>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</si>
  <si>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</si>
  <si>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</si>
  <si>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</si>
  <si>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</si>
  <si>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</si>
  <si>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</si>
  <si>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</si>
  <si>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</si>
  <si>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</si>
  <si>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</si>
  <si>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</si>
  <si>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</si>
  <si>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</si>
  <si>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</si>
  <si>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</si>
  <si>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</si>
  <si>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</si>
  <si>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</si>
  <si>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</si>
  <si>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</si>
  <si>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</si>
  <si>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</si>
  <si>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</si>
  <si>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</si>
  <si>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</si>
  <si>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</si>
  <si>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</si>
  <si>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</si>
  <si>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</si>
  <si>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</si>
  <si>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</si>
  <si>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</si>
  <si>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</si>
  <si>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</si>
  <si>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</si>
  <si>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</si>
  <si>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</si>
  <si>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</si>
  <si>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</si>
  <si>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</si>
  <si>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</si>
  <si>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</si>
  <si>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</si>
  <si>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</si>
  <si>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</si>
  <si>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</si>
  <si>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</si>
  <si>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</si>
  <si>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</si>
  <si>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</si>
  <si>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</si>
  <si>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</si>
  <si>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</si>
  <si>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</si>
  <si>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</si>
  <si>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</si>
  <si>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</si>
  <si>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</si>
  <si>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</si>
  <si>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</si>
  <si>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</si>
  <si>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</si>
  <si>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</si>
  <si>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</si>
  <si>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</si>
  <si>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</si>
  <si>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</si>
  <si>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</si>
  <si>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</si>
  <si>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</si>
  <si>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</si>
  <si>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</si>
  <si>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</si>
  <si>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</si>
  <si>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</si>
  <si>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</si>
  <si>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</si>
  <si>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</si>
  <si>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</si>
  <si>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</si>
  <si>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</si>
  <si>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</si>
  <si>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</si>
  <si>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</si>
  <si>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</si>
  <si>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</si>
  <si>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</si>
  <si>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</si>
  <si>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</si>
  <si>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</si>
  <si>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</si>
  <si>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</si>
  <si>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</si>
  <si>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</si>
  <si>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</si>
  <si>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</si>
  <si>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</si>
  <si>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</si>
  <si>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</si>
  <si>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</si>
  <si>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</si>
  <si>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</si>
  <si>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</si>
  <si>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</si>
  <si>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</si>
  <si>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</si>
  <si>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</si>
  <si>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</si>
  <si>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</si>
  <si>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</si>
  <si>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</si>
  <si>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</si>
  <si>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</si>
  <si>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</si>
  <si>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</si>
  <si>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</si>
  <si>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</si>
  <si>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</si>
  <si>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</si>
  <si>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</si>
  <si>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</si>
  <si>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</si>
  <si>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</si>
  <si>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</si>
  <si>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</si>
  <si>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</si>
  <si>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</si>
  <si>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</si>
  <si>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</si>
  <si>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</si>
  <si>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</si>
  <si>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</si>
  <si>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</si>
  <si>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</si>
  <si>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</si>
  <si>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</si>
  <si>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</si>
  <si>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</si>
  <si>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</si>
  <si>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</si>
  <si>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</si>
  <si>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</si>
  <si>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</si>
  <si>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</si>
  <si>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</si>
  <si>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</si>
  <si>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</si>
  <si>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</si>
  <si>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</si>
  <si>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</si>
  <si>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</si>
  <si>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</si>
  <si>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</si>
  <si>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</si>
  <si>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</si>
  <si>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</si>
  <si>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</si>
  <si>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</si>
  <si>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</si>
  <si>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</si>
  <si>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</si>
  <si>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</si>
  <si>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</si>
  <si>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</si>
  <si>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</si>
  <si>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</si>
  <si>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</si>
  <si>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</si>
  <si>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</si>
  <si>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</si>
  <si>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</si>
  <si>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</si>
  <si>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</si>
  <si>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</si>
  <si>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</si>
  <si>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</si>
  <si>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</si>
  <si>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</si>
  <si>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</si>
  <si>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</si>
  <si>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</si>
  <si>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</si>
  <si>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</si>
  <si>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</si>
  <si>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</si>
  <si>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</si>
  <si>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</si>
  <si>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</si>
  <si>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</si>
  <si>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</si>
  <si>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</si>
  <si>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</si>
  <si>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</si>
  <si>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</si>
  <si>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</si>
  <si>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</si>
  <si>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</si>
  <si>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</si>
  <si>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</si>
  <si>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</si>
  <si>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</si>
  <si>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</si>
  <si>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</si>
  <si>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</si>
  <si>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</si>
  <si>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</si>
  <si>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</si>
  <si>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</si>
  <si>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</si>
  <si>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</si>
  <si>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</si>
  <si>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</si>
  <si>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</si>
  <si>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</si>
  <si>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</si>
  <si>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</si>
  <si>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</si>
  <si>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</si>
  <si>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</si>
  <si>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</si>
  <si>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</si>
  <si>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</si>
  <si>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</si>
  <si>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</si>
  <si>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</si>
  <si>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</si>
  <si>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</si>
  <si>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</si>
  <si>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</si>
  <si>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</si>
  <si>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</si>
  <si>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</si>
  <si>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</si>
  <si>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</si>
  <si>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</si>
  <si>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</si>
  <si>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</si>
  <si>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</si>
  <si>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</si>
  <si>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</si>
  <si>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</si>
  <si>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</si>
  <si>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</si>
  <si>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</si>
  <si>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</si>
  <si>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</si>
  <si>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</si>
  <si>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</si>
  <si>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</si>
  <si>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</si>
  <si>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</si>
  <si>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</si>
  <si>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</si>
  <si>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</si>
  <si>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</si>
  <si>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</si>
  <si>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</si>
  <si>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</si>
  <si>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</si>
  <si>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</si>
  <si>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</si>
  <si>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</si>
  <si>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</si>
  <si>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</si>
  <si>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</si>
  <si>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</si>
  <si>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</si>
  <si>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</si>
  <si>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</si>
  <si>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</si>
  <si>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</si>
  <si>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</si>
  <si>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</si>
  <si>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</si>
  <si>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</si>
  <si>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</si>
  <si>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</si>
  <si>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</si>
  <si>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</si>
  <si>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</si>
  <si>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</si>
  <si>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</si>
  <si>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</si>
  <si>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</si>
  <si>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</si>
  <si>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</si>
  <si>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</si>
  <si>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</si>
  <si>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</si>
  <si>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</si>
  <si>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</si>
  <si>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</si>
  <si>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</si>
  <si>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</si>
  <si>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</si>
  <si>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</si>
  <si>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</si>
  <si>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</si>
  <si>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</si>
  <si>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</si>
  <si>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</si>
  <si>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</si>
  <si>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</si>
  <si>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</si>
  <si>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</si>
  <si>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</si>
  <si>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</si>
  <si>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</si>
  <si>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</si>
  <si>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</si>
  <si>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</si>
  <si>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</si>
  <si>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</si>
  <si>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</si>
  <si>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</si>
  <si>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</si>
  <si>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</si>
  <si>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</si>
  <si>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</si>
  <si>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</si>
  <si>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</si>
  <si>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</si>
  <si>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</si>
  <si>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</si>
  <si>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</si>
  <si>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</si>
  <si>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</si>
  <si>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</si>
  <si>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</si>
  <si>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</si>
  <si>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</si>
  <si>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</si>
  <si>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</si>
  <si>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</si>
  <si>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</si>
  <si>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</si>
  <si>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</si>
  <si>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</si>
  <si>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</si>
  <si>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</si>
  <si>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</si>
  <si>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</si>
  <si>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</si>
  <si>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</si>
  <si>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</si>
  <si>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</si>
  <si>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</si>
  <si>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</si>
  <si>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</si>
  <si>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</si>
  <si>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</si>
  <si>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</si>
  <si>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</si>
  <si>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</si>
  <si>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</si>
  <si>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</si>
  <si>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</si>
  <si>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</si>
  <si>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</si>
  <si>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</si>
  <si>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</si>
  <si>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</si>
  <si>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</si>
  <si>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</si>
  <si>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</si>
  <si>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</si>
  <si>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</si>
  <si>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</si>
  <si>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</si>
  <si>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</si>
  <si>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</si>
  <si>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</si>
  <si>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</si>
  <si>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</si>
  <si>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</si>
  <si>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</si>
  <si>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</si>
  <si>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</si>
  <si>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</si>
  <si>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</si>
  <si>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</si>
  <si>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</si>
  <si>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</si>
  <si>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</si>
  <si>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</si>
  <si>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</si>
  <si>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</si>
  <si>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</si>
  <si>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</si>
  <si>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</si>
  <si>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</si>
  <si>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</si>
  <si>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</si>
  <si>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</si>
  <si>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</si>
  <si>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</si>
  <si>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</si>
  <si>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</si>
  <si>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</si>
  <si>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</si>
  <si>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</si>
  <si>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</si>
  <si>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</si>
  <si>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</si>
  <si>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</si>
  <si>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</si>
  <si>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</si>
  <si>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</si>
  <si>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</si>
  <si>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</si>
  <si>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</si>
  <si>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</si>
  <si>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</si>
  <si>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</si>
  <si>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</si>
  <si>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</si>
  <si>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</si>
  <si>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</si>
  <si>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</si>
  <si>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</si>
  <si>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</si>
  <si>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</si>
  <si>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</si>
  <si>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</si>
  <si>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</si>
  <si>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</si>
  <si>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</si>
  <si>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</si>
  <si>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</si>
  <si>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</si>
  <si>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</si>
  <si>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</si>
  <si>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</si>
  <si>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</si>
  <si>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</si>
  <si>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</si>
  <si>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</si>
  <si>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</si>
  <si>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</si>
  <si>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</si>
  <si>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</si>
  <si>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</si>
  <si>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</si>
  <si>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</si>
  <si>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</si>
  <si>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</si>
  <si>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</si>
  <si>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</si>
  <si>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</si>
  <si>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</si>
  <si>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</si>
  <si>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</si>
  <si>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</si>
  <si>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</si>
  <si>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</si>
  <si>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</si>
  <si>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</si>
  <si>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</si>
  <si>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</si>
  <si>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</si>
  <si>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</si>
  <si>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</si>
  <si>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</si>
  <si>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</si>
  <si>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</si>
  <si>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</si>
  <si>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</si>
  <si>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</si>
  <si>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</si>
  <si>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</si>
  <si>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</si>
  <si>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</si>
  <si>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</si>
  <si>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</si>
  <si>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</si>
  <si>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</si>
  <si>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</si>
  <si>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</si>
  <si>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</si>
  <si>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</si>
  <si>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</si>
  <si>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</si>
  <si>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</si>
  <si>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</si>
  <si>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</si>
  <si>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</si>
  <si>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</si>
  <si>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</si>
  <si>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</si>
  <si>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</si>
  <si>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</si>
  <si>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</si>
  <si>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</si>
  <si>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</si>
  <si>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</si>
  <si>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</si>
  <si>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</si>
  <si>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</si>
  <si>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</si>
  <si>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</si>
  <si>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</si>
  <si>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</si>
  <si>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</si>
  <si>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</si>
  <si>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</si>
  <si>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</si>
  <si>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</si>
  <si>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</si>
  <si>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</si>
  <si>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</si>
  <si>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</si>
  <si>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</si>
  <si>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</si>
  <si>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</si>
  <si>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</si>
  <si>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</si>
  <si>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</si>
  <si>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</si>
  <si>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</si>
  <si>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</si>
  <si>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</si>
  <si>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</si>
  <si>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</si>
  <si>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</si>
  <si>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</si>
  <si>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</si>
  <si>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</si>
  <si>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</si>
  <si>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</si>
  <si>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</si>
  <si>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</si>
  <si>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</si>
  <si>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</si>
  <si>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</si>
  <si>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</si>
  <si>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</si>
  <si>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</si>
  <si>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</si>
  <si>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</si>
  <si>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</si>
  <si>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</si>
  <si>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</si>
  <si>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</si>
  <si>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</si>
  <si>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</si>
  <si>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</si>
  <si>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</si>
  <si>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</si>
  <si>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</si>
  <si>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</si>
  <si>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</si>
  <si>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</si>
  <si>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</si>
  <si>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</si>
  <si>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</si>
  <si>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</si>
  <si>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</si>
  <si>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</si>
  <si>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</si>
  <si>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</si>
  <si>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</si>
  <si>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</si>
  <si>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</si>
  <si>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</si>
  <si>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</si>
  <si>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</si>
  <si>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</si>
  <si>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</si>
  <si>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</si>
  <si>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</si>
  <si>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</si>
  <si>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</si>
  <si>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</si>
  <si>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</si>
  <si>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</si>
  <si>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</si>
  <si>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</si>
  <si>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</si>
  <si>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</si>
  <si>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</si>
  <si>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</si>
  <si>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</si>
  <si>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</si>
  <si>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</si>
  <si>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</si>
  <si>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</si>
  <si>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</si>
  <si>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</si>
  <si>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</si>
  <si>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</si>
  <si>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</si>
  <si>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</si>
  <si>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</si>
  <si>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</si>
  <si>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</si>
  <si>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</si>
  <si>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</si>
  <si>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</si>
  <si>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</si>
  <si>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</si>
  <si>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</si>
  <si>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</si>
  <si>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</si>
  <si>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</si>
  <si>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</si>
  <si>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</si>
  <si>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</si>
  <si>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</si>
  <si>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</si>
  <si>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</si>
  <si>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</si>
  <si>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</si>
  <si>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</si>
  <si>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</si>
  <si>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</si>
  <si>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</si>
  <si>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</si>
  <si>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</si>
  <si>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</si>
  <si>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</si>
  <si>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</si>
  <si>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</si>
  <si>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</si>
  <si>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</si>
  <si>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</si>
  <si>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</si>
  <si>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</si>
  <si>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</si>
  <si>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</si>
  <si>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</si>
  <si>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</si>
  <si>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</si>
  <si>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</si>
  <si>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</si>
  <si>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</si>
  <si>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</si>
  <si>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</si>
  <si>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</si>
  <si>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</si>
  <si>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</si>
  <si>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</si>
  <si>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</si>
  <si>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</si>
  <si>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</si>
  <si>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</si>
  <si>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</si>
  <si>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</si>
  <si>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</si>
  <si>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</si>
  <si>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</si>
  <si>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</si>
  <si>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</si>
  <si>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</si>
  <si>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</si>
  <si>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</si>
  <si>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</si>
  <si>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</si>
  <si>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</si>
  <si>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</si>
  <si>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</si>
  <si>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</si>
  <si>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</si>
  <si>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</si>
  <si>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</si>
  <si>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</si>
  <si>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</si>
  <si>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</si>
  <si>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</si>
  <si>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</si>
  <si>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</si>
  <si>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</si>
  <si>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</si>
  <si>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</si>
  <si>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</si>
  <si>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</si>
  <si>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</si>
  <si>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</si>
  <si>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</si>
  <si>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</si>
  <si>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</si>
  <si>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</si>
  <si>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</si>
  <si>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</si>
  <si>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</si>
  <si>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</si>
  <si>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</si>
  <si>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</si>
  <si>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</si>
  <si>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</si>
  <si>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</si>
  <si>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</si>
  <si>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</si>
  <si>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</si>
  <si>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</si>
  <si>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</si>
  <si>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</si>
  <si>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</si>
  <si>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</si>
  <si>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</si>
  <si>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</si>
  <si>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</si>
  <si>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</si>
  <si>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</si>
  <si>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</si>
  <si>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</si>
  <si>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</si>
  <si>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</si>
  <si>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</si>
  <si>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</si>
  <si>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</si>
  <si>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</si>
  <si>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</si>
  <si>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</si>
  <si>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</si>
  <si>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</si>
  <si>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</si>
  <si>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</si>
  <si>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</si>
  <si>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</si>
  <si>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</si>
  <si>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</si>
  <si>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</si>
  <si>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</si>
  <si>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</si>
  <si>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</si>
  <si>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</si>
  <si>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</si>
  <si>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</si>
  <si>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</si>
  <si>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</si>
  <si>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</si>
  <si>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</si>
  <si>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</si>
  <si>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</si>
  <si>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</si>
  <si>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</si>
  <si>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</si>
  <si>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</si>
  <si>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</si>
  <si>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</si>
  <si>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</si>
  <si>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</si>
  <si>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</si>
  <si>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</si>
  <si>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</si>
  <si>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</si>
  <si>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</si>
  <si>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</si>
  <si>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</si>
  <si>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</si>
  <si>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</si>
  <si>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</si>
  <si>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</si>
  <si>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</si>
  <si>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</si>
  <si>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</si>
  <si>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</si>
  <si>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</si>
  <si>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</si>
  <si>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</si>
  <si>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</si>
  <si>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</si>
  <si>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</si>
  <si>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</si>
  <si>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</si>
  <si>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</si>
  <si>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</si>
  <si>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</si>
  <si>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</si>
  <si>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</si>
  <si>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</si>
  <si>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</si>
  <si>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</si>
  <si>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</si>
  <si>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</si>
  <si>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</si>
  <si>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</si>
  <si>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</si>
  <si>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</si>
  <si>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</si>
  <si>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</si>
  <si>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</si>
  <si>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</si>
  <si>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</si>
  <si>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</si>
  <si>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</si>
  <si>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</si>
  <si>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</si>
  <si>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</si>
  <si>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</si>
  <si>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</si>
  <si>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</si>
  <si>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</si>
  <si>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</si>
  <si>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</si>
  <si>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</si>
  <si>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</si>
  <si>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</si>
  <si>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</si>
  <si>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</si>
  <si>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</si>
  <si>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</si>
  <si>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</si>
  <si>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</si>
  <si>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</si>
  <si>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</si>
  <si>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</si>
  <si>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</si>
  <si>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</si>
  <si>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</si>
  <si>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</si>
  <si>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</si>
  <si>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</si>
  <si>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</si>
  <si>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</si>
  <si>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</si>
  <si>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</si>
  <si>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</si>
  <si>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</si>
  <si>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</si>
  <si>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</si>
  <si>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</si>
  <si>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</si>
  <si>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</si>
  <si>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</si>
  <si>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</si>
  <si>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</si>
  <si>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</si>
  <si>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</si>
  <si>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</si>
  <si>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</si>
  <si>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</si>
  <si>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</si>
  <si>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</si>
  <si>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</si>
  <si>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</si>
  <si>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</si>
  <si>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</si>
  <si>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</si>
  <si>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</si>
  <si>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</si>
  <si>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</si>
  <si>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</si>
  <si>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</si>
  <si>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</si>
  <si>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</si>
  <si>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</si>
  <si>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</si>
  <si>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</si>
  <si>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</si>
  <si>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</si>
  <si>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</si>
  <si>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</si>
  <si>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</si>
  <si>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</si>
  <si>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</si>
  <si>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</si>
  <si>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</si>
  <si>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</si>
  <si>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</si>
  <si>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</si>
  <si>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</si>
  <si>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</si>
  <si>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</si>
  <si>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</si>
  <si>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</si>
  <si>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</si>
  <si>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</si>
  <si>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</si>
  <si>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</si>
  <si>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</si>
  <si>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</si>
  <si>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</si>
  <si>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</si>
  <si>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</si>
  <si>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</si>
  <si>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</si>
  <si>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</si>
  <si>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</si>
  <si>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</si>
  <si>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</si>
  <si>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</si>
  <si>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</si>
  <si>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</si>
  <si>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</si>
  <si>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</si>
  <si>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</si>
  <si>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</si>
  <si>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</si>
  <si>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</si>
  <si>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</si>
  <si>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</si>
  <si>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</si>
  <si>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</si>
  <si>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</si>
  <si>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</si>
  <si>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</si>
  <si>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</si>
  <si>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</si>
  <si>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</si>
  <si>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</si>
  <si>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</si>
  <si>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</si>
  <si>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</si>
  <si>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</si>
  <si>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</si>
  <si>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</si>
  <si>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</si>
  <si>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</si>
  <si>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</si>
  <si>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</si>
  <si>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</si>
  <si>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</si>
  <si>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</si>
  <si>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</si>
  <si>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</si>
  <si>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</si>
  <si>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</si>
  <si>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</si>
  <si>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</si>
  <si>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</si>
  <si>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</si>
  <si>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</si>
  <si>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</si>
  <si>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</si>
  <si>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</si>
  <si>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</si>
  <si>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</si>
  <si>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</si>
  <si>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</si>
  <si>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</si>
  <si>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</si>
  <si>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</si>
  <si>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</si>
  <si>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</si>
  <si>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</si>
  <si>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</si>
  <si>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</si>
  <si>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</si>
  <si>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</si>
  <si>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</si>
  <si>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</si>
  <si>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</si>
  <si>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</si>
  <si>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</si>
  <si>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</si>
  <si>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</si>
  <si>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</si>
  <si>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</si>
  <si>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</si>
  <si>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</si>
  <si>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</si>
  <si>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</si>
  <si>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</si>
  <si>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</si>
  <si>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</si>
  <si>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</si>
  <si>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</si>
  <si>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</si>
  <si>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</si>
  <si>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</si>
  <si>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</si>
  <si>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</si>
  <si>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</si>
  <si>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</si>
  <si>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</si>
  <si>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</si>
  <si>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</si>
  <si>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</si>
  <si>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</si>
  <si>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</si>
  <si>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</si>
  <si>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</si>
  <si>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</si>
  <si>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</si>
  <si>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</si>
  <si>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</si>
  <si>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</si>
  <si>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</si>
  <si>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</si>
  <si>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</si>
  <si>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</si>
  <si>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</si>
  <si>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</si>
  <si>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</si>
  <si>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</si>
  <si>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</si>
  <si>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</si>
  <si>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</si>
  <si>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</si>
  <si>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</si>
  <si>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</si>
  <si>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</si>
  <si>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</si>
  <si>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</si>
  <si>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</si>
  <si>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</si>
  <si>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</si>
  <si>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</si>
  <si>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</si>
  <si>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</si>
  <si>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</si>
  <si>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</si>
  <si>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</si>
  <si>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</si>
  <si>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</si>
  <si>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</si>
  <si>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</si>
  <si>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</si>
  <si>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</si>
  <si>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</si>
  <si>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</si>
  <si>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</si>
  <si>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</si>
  <si>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</si>
  <si>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</si>
  <si>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</si>
  <si>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</si>
  <si>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</si>
  <si>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</si>
  <si>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</si>
  <si>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</si>
  <si>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</si>
  <si>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</si>
  <si>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</si>
  <si>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</si>
  <si>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</si>
  <si>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</si>
  <si>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</si>
  <si>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</si>
  <si>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</si>
  <si>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</si>
  <si>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</si>
  <si>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</si>
  <si>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</si>
  <si>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</si>
  <si>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</si>
  <si>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</si>
  <si>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</si>
  <si>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</si>
  <si>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</si>
  <si>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</si>
  <si>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</si>
  <si>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</si>
  <si>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</si>
  <si>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</si>
  <si>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</si>
  <si>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</si>
  <si>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</si>
  <si>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</si>
  <si>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</si>
  <si>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</si>
  <si>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</si>
  <si>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</si>
  <si>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</si>
  <si>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</si>
  <si>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</si>
  <si>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</si>
  <si>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</si>
  <si>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</si>
  <si>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</si>
  <si>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</si>
  <si>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</si>
  <si>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</si>
  <si>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</si>
  <si>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</si>
  <si>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</si>
  <si>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</si>
  <si>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</si>
  <si>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</si>
  <si>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</si>
  <si>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</si>
  <si>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</si>
  <si>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</si>
  <si>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</si>
  <si>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</si>
  <si>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</si>
  <si>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</si>
  <si>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</si>
  <si>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</si>
  <si>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</si>
  <si>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</si>
  <si>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</si>
  <si>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</si>
  <si>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</si>
  <si>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</si>
  <si>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</si>
  <si>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</si>
  <si>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</si>
  <si>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</si>
  <si>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</si>
  <si>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</si>
  <si>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</si>
  <si>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</si>
  <si>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</si>
  <si>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</si>
  <si>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</si>
  <si>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</si>
  <si>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</si>
  <si>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</si>
  <si>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</si>
  <si>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</si>
  <si>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</si>
  <si>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</si>
  <si>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</si>
  <si>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</si>
  <si>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</si>
  <si>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</si>
  <si>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</si>
  <si>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</si>
  <si>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</si>
  <si>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</si>
  <si>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</si>
  <si>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</si>
  <si>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</si>
  <si>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</si>
  <si>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</si>
  <si>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</si>
  <si>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</si>
  <si>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</si>
  <si>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</si>
  <si>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</si>
  <si>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</si>
  <si>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</si>
  <si>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</si>
  <si>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</si>
  <si>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</si>
  <si>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</si>
  <si>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</si>
  <si>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</si>
  <si>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</si>
  <si>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</si>
  <si>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</si>
  <si>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</si>
  <si>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</si>
  <si>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</si>
  <si>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</si>
  <si>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</si>
  <si>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</si>
  <si>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</si>
  <si>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</si>
  <si>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</si>
  <si>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</si>
  <si>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</si>
  <si>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</si>
  <si>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</si>
  <si>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</si>
  <si>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</si>
  <si>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</si>
  <si>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</si>
  <si>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</si>
  <si>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</si>
  <si>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</si>
  <si>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</si>
  <si>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</si>
  <si>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</si>
  <si>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</si>
  <si>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</si>
  <si>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</si>
  <si>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</si>
  <si>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</si>
  <si>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</si>
  <si>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</si>
  <si>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</si>
  <si>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</si>
  <si>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</si>
  <si>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</si>
  <si>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</si>
  <si>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</si>
  <si>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</si>
  <si>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</si>
  <si>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</si>
  <si>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</si>
  <si>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</si>
  <si>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</si>
  <si>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</si>
  <si>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</si>
  <si>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</si>
  <si>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</si>
  <si>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</si>
  <si>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</si>
  <si>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</si>
  <si>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</si>
  <si>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</si>
  <si>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</si>
  <si>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</si>
  <si>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</si>
  <si>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</si>
  <si>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</si>
  <si>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</si>
  <si>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</si>
  <si>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</si>
  <si>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</si>
  <si>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</si>
  <si>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</si>
  <si>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</si>
  <si>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</si>
  <si>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</si>
  <si>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</si>
  <si>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</si>
  <si>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</si>
  <si>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</si>
  <si>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</si>
  <si>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</si>
  <si>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</si>
  <si>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</si>
  <si>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</si>
  <si>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</si>
  <si>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</si>
  <si>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</si>
  <si>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</si>
  <si>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</si>
  <si>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</si>
  <si>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</si>
  <si>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</si>
  <si>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</si>
  <si>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</si>
  <si>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</si>
  <si>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</si>
  <si>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</si>
  <si>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</si>
  <si>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</si>
  <si>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</si>
  <si>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</si>
  <si>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</si>
  <si>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</si>
  <si>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</si>
  <si>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</si>
  <si>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</si>
  <si>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</si>
  <si>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</si>
  <si>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</si>
  <si>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</si>
  <si>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</si>
  <si>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</si>
  <si>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</si>
  <si>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</si>
  <si>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</si>
  <si>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</si>
  <si>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</si>
  <si>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</si>
  <si>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</si>
  <si>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</si>
  <si>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</si>
  <si>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</si>
  <si>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</si>
  <si>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</si>
  <si>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</si>
  <si>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</si>
  <si>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</si>
  <si>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</si>
  <si>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</si>
  <si>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</si>
  <si>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</si>
  <si>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</si>
  <si>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</si>
  <si>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</si>
  <si>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</si>
  <si>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</si>
  <si>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</si>
  <si>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</si>
  <si>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</si>
  <si>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</si>
  <si>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</si>
  <si>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</si>
  <si>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</si>
  <si>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</si>
  <si>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</si>
  <si>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</si>
  <si>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</si>
  <si>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</si>
  <si>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</si>
  <si>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</si>
  <si>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</si>
  <si>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</si>
  <si>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</si>
  <si>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</si>
  <si>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</si>
  <si>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</si>
  <si>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</si>
  <si>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</si>
  <si>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</si>
  <si>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</si>
  <si>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</si>
  <si>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</si>
  <si>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</si>
  <si>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</si>
  <si>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</si>
  <si>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</si>
  <si>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</si>
  <si>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</si>
  <si>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</si>
  <si>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</si>
  <si>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</si>
  <si>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</si>
  <si>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</si>
  <si>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</si>
  <si>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</si>
  <si>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</si>
  <si>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</si>
  <si>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</si>
  <si>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</si>
  <si>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</si>
  <si>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</si>
  <si>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</si>
  <si>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</si>
  <si>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</si>
  <si>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</si>
  <si>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</si>
  <si>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</si>
  <si>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</si>
  <si>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</si>
  <si>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</si>
  <si>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</si>
  <si>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</si>
  <si>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</si>
  <si>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</si>
  <si>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</si>
  <si>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</si>
  <si>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</si>
  <si>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</si>
  <si>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</si>
  <si>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</si>
  <si>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</si>
  <si>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</si>
  <si>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</si>
  <si>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</si>
  <si>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</si>
  <si>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</si>
  <si>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</si>
  <si>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</si>
  <si>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</si>
  <si>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</si>
  <si>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</si>
  <si>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</si>
  <si>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</si>
  <si>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</si>
  <si>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</si>
  <si>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</si>
  <si>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</si>
  <si>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</si>
  <si>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</si>
  <si>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</si>
  <si>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</si>
  <si>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</si>
  <si>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</si>
  <si>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</si>
  <si>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</si>
  <si>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</si>
  <si>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</si>
  <si>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</si>
  <si>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</si>
  <si>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</si>
  <si>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</si>
  <si>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</si>
  <si>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</si>
  <si>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</si>
  <si>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</si>
  <si>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</si>
  <si>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</si>
  <si>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</si>
  <si>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</si>
  <si>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</si>
  <si>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</si>
  <si>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</si>
  <si>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</si>
  <si>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</si>
  <si>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</si>
  <si>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</si>
  <si>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</si>
  <si>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</si>
  <si>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</si>
  <si>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</si>
  <si>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</si>
  <si>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</si>
  <si>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</si>
  <si>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</si>
  <si>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</si>
  <si>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</si>
  <si>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</si>
  <si>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</si>
  <si>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</si>
  <si>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</si>
  <si>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</si>
  <si>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</si>
  <si>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</si>
  <si>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</si>
  <si>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</si>
  <si>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</si>
  <si>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</si>
  <si>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</si>
  <si>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</si>
  <si>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</si>
  <si>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</si>
  <si>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</si>
  <si>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</si>
  <si>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</si>
  <si>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</si>
  <si>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</si>
  <si>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</si>
  <si>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</si>
  <si>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</si>
  <si>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</si>
  <si>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</si>
  <si>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</si>
  <si>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</si>
  <si>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</si>
  <si>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</si>
  <si>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</si>
  <si>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</si>
  <si>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</si>
  <si>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</si>
  <si>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</si>
  <si>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</si>
  <si>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</si>
  <si>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</si>
  <si>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</si>
  <si>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</si>
  <si>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</si>
  <si>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</si>
  <si>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</si>
  <si>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</si>
  <si>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</si>
  <si>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</si>
  <si>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</si>
  <si>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</si>
  <si>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</si>
  <si>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</si>
  <si>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</si>
  <si>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</si>
  <si>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</si>
  <si>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</si>
  <si>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</si>
  <si>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</si>
  <si>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</si>
  <si>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</si>
  <si>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</si>
  <si>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</si>
  <si>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</si>
  <si>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</si>
  <si>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</si>
  <si>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</si>
  <si>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</si>
  <si>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</si>
  <si>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</si>
  <si>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</si>
  <si>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</si>
  <si>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</si>
  <si>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</si>
  <si>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</si>
  <si>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</si>
  <si>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</si>
  <si>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</si>
  <si>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</si>
  <si>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</si>
  <si>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</si>
  <si>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</si>
  <si>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</si>
  <si>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</si>
  <si>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</si>
  <si>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</si>
  <si>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</si>
  <si>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</si>
  <si>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</si>
  <si>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</si>
  <si>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</si>
  <si>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</si>
  <si>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</si>
  <si>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</si>
  <si>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</si>
  <si>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</si>
  <si>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</si>
  <si>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</si>
  <si>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</si>
  <si>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</si>
  <si>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</si>
  <si>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</si>
  <si>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</si>
  <si>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</si>
  <si>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</si>
  <si>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</si>
  <si>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</si>
  <si>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</si>
  <si>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</si>
  <si>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</si>
  <si>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</si>
  <si>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</si>
  <si>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</si>
  <si>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</si>
  <si>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</si>
  <si>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</si>
  <si>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</si>
  <si>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</si>
  <si>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</si>
  <si>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</si>
  <si>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</si>
  <si>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</si>
  <si>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</si>
  <si>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</si>
  <si>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</si>
  <si>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</si>
  <si>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</si>
  <si>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</si>
  <si>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</si>
  <si>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</si>
  <si>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</si>
  <si>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</si>
  <si>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</si>
  <si>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</si>
  <si>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</si>
  <si>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</si>
  <si>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</si>
  <si>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</si>
  <si>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</si>
  <si>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</si>
  <si>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</si>
  <si>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</si>
  <si>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</si>
  <si>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</si>
  <si>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</si>
  <si>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</si>
  <si>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</si>
  <si>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</si>
  <si>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</si>
  <si>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</si>
  <si>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</si>
  <si>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</si>
  <si>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</si>
  <si>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</si>
  <si>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</si>
  <si>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</si>
  <si>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</si>
  <si>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</si>
  <si>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</si>
  <si>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</si>
  <si>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</si>
  <si>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</si>
  <si>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</si>
  <si>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</si>
  <si>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</si>
  <si>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</si>
  <si>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</si>
  <si>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</si>
  <si>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</si>
  <si>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</si>
  <si>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</si>
  <si>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</si>
  <si>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</si>
  <si>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</si>
  <si>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</si>
  <si>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</si>
  <si>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</si>
  <si>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</si>
  <si>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</si>
  <si>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</si>
  <si>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</si>
  <si>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</si>
  <si>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</si>
  <si>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</si>
  <si>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</si>
  <si>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</si>
  <si>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</si>
  <si>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</si>
  <si>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</si>
  <si>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</si>
  <si>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</si>
  <si>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</si>
  <si>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</si>
  <si>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</si>
  <si>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</si>
  <si>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</si>
  <si>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</si>
  <si>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</si>
  <si>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</si>
  <si>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</si>
  <si>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</si>
  <si>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</si>
  <si>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</si>
  <si>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</si>
  <si>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</si>
  <si>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</si>
  <si>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</si>
  <si>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</si>
  <si>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</si>
  <si>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</si>
  <si>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</si>
  <si>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</si>
  <si>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</si>
  <si>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</si>
  <si>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</si>
  <si>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</si>
  <si>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</si>
  <si>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</si>
  <si>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</si>
  <si>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</si>
  <si>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</si>
  <si>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</si>
  <si>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</si>
  <si>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</si>
  <si>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</si>
  <si>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</si>
  <si>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</si>
  <si>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</si>
  <si>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</si>
  <si>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</si>
  <si>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</si>
  <si>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</si>
  <si>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</si>
  <si>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</si>
  <si>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</si>
  <si>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</si>
  <si>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</si>
  <si>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</si>
  <si>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</si>
  <si>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</si>
  <si>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</si>
  <si>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</si>
  <si>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</si>
  <si>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</si>
  <si>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</si>
  <si>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</si>
  <si>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</si>
  <si>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</si>
  <si>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</si>
  <si>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</si>
  <si>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</si>
  <si>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</si>
  <si>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</si>
  <si>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</si>
  <si>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</si>
  <si>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</si>
  <si>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</si>
  <si>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</si>
  <si>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</si>
  <si>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</si>
  <si>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</si>
  <si>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</si>
  <si>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</si>
  <si>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</si>
  <si>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</si>
  <si>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</si>
  <si>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</si>
  <si>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</si>
  <si>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</si>
  <si>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</si>
  <si>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</si>
  <si>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</si>
  <si>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</si>
  <si>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</si>
  <si>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</si>
  <si>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</si>
  <si>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</si>
  <si>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</si>
  <si>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</si>
  <si>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</si>
  <si>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</si>
  <si>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</si>
  <si>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</si>
  <si>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</si>
  <si>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</si>
  <si>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</si>
  <si>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</si>
  <si>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</si>
  <si>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</si>
  <si>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</si>
  <si>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</si>
  <si>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</si>
  <si>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</si>
  <si>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</si>
  <si>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</si>
  <si>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</si>
  <si>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</si>
  <si>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</si>
  <si>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</si>
  <si>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</si>
  <si>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</si>
  <si>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</si>
  <si>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</si>
  <si>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</si>
  <si>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</si>
  <si>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</si>
  <si>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</si>
  <si>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</si>
  <si>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</si>
  <si>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</si>
  <si>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</si>
  <si>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</si>
  <si>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</si>
  <si>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</si>
  <si>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</si>
  <si>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</si>
  <si>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</si>
  <si>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</si>
  <si>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</si>
  <si>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</si>
  <si>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</si>
  <si>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</si>
  <si>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</si>
  <si>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</si>
  <si>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</si>
  <si>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</si>
  <si>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</si>
  <si>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</si>
  <si>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</si>
  <si>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</si>
  <si>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</si>
  <si>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</si>
  <si>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</si>
  <si>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</si>
  <si>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</si>
  <si>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</si>
  <si>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</si>
  <si>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</si>
  <si>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</si>
  <si>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</si>
  <si>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</si>
  <si>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</si>
  <si>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</si>
  <si>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</si>
  <si>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</si>
  <si>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</si>
  <si>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</si>
  <si>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</si>
  <si>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</si>
  <si>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</si>
  <si>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</si>
  <si>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</si>
  <si>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</si>
  <si>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</si>
  <si>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</si>
  <si>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</si>
  <si>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</si>
  <si>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</si>
  <si>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</si>
  <si>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</si>
  <si>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</si>
  <si>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</si>
  <si>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</si>
  <si>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</si>
  <si>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</si>
  <si>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</si>
  <si>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</si>
  <si>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</si>
  <si>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</si>
  <si>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</si>
  <si>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</si>
  <si>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</si>
  <si>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</si>
  <si>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</si>
  <si>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</si>
  <si>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</si>
  <si>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</si>
  <si>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</si>
  <si>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</si>
  <si>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</si>
  <si>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</si>
  <si>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</si>
  <si>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</si>
  <si>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</si>
  <si>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</si>
  <si>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</si>
  <si>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</si>
  <si>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</si>
  <si>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</si>
  <si>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</si>
  <si>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</si>
  <si>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</si>
  <si>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</si>
  <si>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</si>
  <si>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</si>
  <si>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</si>
  <si>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</si>
  <si>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</si>
  <si>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</si>
  <si>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</si>
  <si>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</si>
  <si>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</si>
  <si>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</si>
  <si>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</si>
  <si>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</si>
  <si>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</si>
  <si>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</si>
  <si>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</si>
  <si>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</si>
  <si>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</si>
  <si>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</si>
  <si>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</si>
  <si>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</si>
  <si>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</si>
  <si>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</si>
  <si>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</si>
  <si>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</si>
  <si>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</si>
  <si>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</si>
  <si>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</si>
  <si>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</si>
  <si>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</si>
  <si>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</si>
  <si>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</si>
  <si>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</si>
  <si>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</si>
  <si>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</si>
  <si>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</si>
  <si>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</si>
  <si>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</si>
  <si>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</si>
  <si>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</si>
  <si>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</si>
  <si>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</si>
  <si>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</si>
  <si>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</si>
  <si>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</si>
  <si>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</si>
  <si>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</si>
  <si>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</si>
  <si>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</si>
  <si>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</si>
  <si>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</si>
  <si>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</si>
  <si>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</si>
  <si>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</si>
  <si>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</si>
  <si>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</si>
  <si>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</si>
  <si>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</si>
  <si>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</si>
  <si>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</si>
  <si>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</si>
  <si>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</si>
  <si>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</si>
  <si>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</si>
  <si>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</si>
  <si>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</si>
  <si>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</si>
  <si>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</si>
  <si>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</si>
  <si>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</si>
  <si>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</si>
  <si>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</si>
  <si>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</si>
  <si>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</si>
  <si>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</si>
  <si>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</si>
  <si>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</si>
  <si>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</si>
  <si>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</si>
  <si>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</si>
  <si>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</si>
  <si>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</si>
  <si>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</si>
  <si>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</si>
  <si>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</si>
  <si>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</si>
  <si>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</si>
  <si>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</si>
  <si>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</si>
  <si>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</si>
  <si>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</si>
  <si>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</si>
  <si>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</si>
  <si>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</si>
  <si>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</si>
  <si>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</si>
  <si>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</si>
  <si>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</si>
  <si>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</si>
  <si>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</si>
  <si>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</si>
  <si>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</si>
  <si>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</si>
  <si>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</si>
  <si>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</si>
  <si>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</si>
  <si>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</si>
  <si>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</si>
  <si>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</si>
  <si>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</si>
  <si>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</si>
  <si>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</si>
  <si>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</si>
  <si>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</si>
  <si>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</si>
  <si>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</si>
  <si>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</si>
  <si>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</si>
  <si>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</si>
  <si>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</si>
  <si>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</si>
  <si>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</si>
  <si>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</si>
  <si>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</si>
  <si>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</si>
  <si>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</si>
  <si>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</si>
  <si>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</si>
  <si>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</si>
  <si>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</si>
  <si>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</si>
  <si>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</si>
  <si>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</si>
  <si>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</si>
  <si>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</si>
  <si>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</si>
  <si>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</si>
  <si>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</si>
  <si>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</si>
  <si>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</si>
  <si>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</si>
  <si>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</si>
  <si>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</si>
  <si>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</si>
  <si>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</si>
  <si>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</si>
  <si>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</si>
  <si>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</si>
  <si>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</si>
  <si>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</si>
  <si>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</si>
  <si>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</si>
  <si>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</si>
  <si>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</si>
  <si>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</si>
  <si>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</si>
  <si>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</si>
  <si>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</si>
  <si>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</si>
  <si>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</si>
  <si>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</si>
  <si>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</si>
  <si>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</si>
  <si>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</si>
  <si>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</si>
  <si>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</si>
  <si>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</si>
  <si>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</si>
  <si>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</si>
  <si>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</si>
  <si>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</si>
  <si>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</si>
  <si>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</si>
  <si>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</si>
  <si>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</si>
  <si>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</si>
  <si>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</si>
  <si>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</si>
  <si>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</si>
  <si>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</si>
  <si>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</si>
  <si>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</si>
  <si>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</si>
  <si>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</si>
  <si>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</si>
  <si>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</si>
  <si>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</si>
  <si>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</si>
  <si>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</si>
  <si>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</si>
  <si>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</si>
  <si>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</si>
  <si>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</si>
  <si>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</si>
  <si>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</si>
  <si>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</si>
  <si>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</si>
  <si>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</si>
  <si>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</si>
  <si>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</si>
  <si>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</si>
  <si>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</si>
  <si>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</si>
  <si>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</si>
  <si>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</si>
  <si>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</si>
  <si>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</si>
  <si>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</si>
  <si>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</si>
  <si>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</si>
  <si>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</si>
  <si>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</si>
  <si>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</si>
  <si>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</si>
  <si>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</si>
  <si>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</si>
  <si>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</si>
  <si>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</si>
  <si>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</si>
  <si>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</si>
  <si>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</si>
  <si>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</si>
  <si>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</si>
  <si>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</si>
  <si>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</si>
  <si>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</si>
  <si>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</si>
  <si>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</si>
  <si>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</si>
  <si>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</si>
  <si>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</si>
  <si>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</si>
  <si>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</si>
  <si>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</si>
  <si>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</si>
  <si>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</si>
  <si>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</si>
  <si>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</si>
  <si>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</si>
  <si>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</si>
  <si>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</si>
  <si>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</si>
  <si>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</si>
  <si>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</si>
  <si>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</si>
  <si>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</si>
  <si>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</si>
  <si>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</si>
  <si>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</si>
  <si>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</si>
  <si>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</si>
  <si>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</si>
  <si>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</si>
  <si>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</si>
  <si>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</si>
  <si>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</si>
  <si>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</si>
  <si>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</si>
  <si>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</si>
  <si>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</si>
  <si>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</si>
  <si>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</si>
  <si>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</si>
  <si>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</si>
  <si>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</si>
  <si>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</si>
  <si>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</si>
  <si>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</si>
  <si>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</si>
  <si>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</si>
  <si>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</si>
  <si>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</si>
  <si>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</si>
  <si>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</si>
  <si>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</si>
  <si>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</si>
  <si>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</si>
  <si>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</si>
  <si>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</si>
  <si>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</si>
  <si>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</si>
  <si>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</si>
  <si>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</si>
  <si>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</si>
  <si>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</si>
  <si>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</si>
  <si>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</si>
  <si>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</si>
  <si>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</si>
  <si>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</si>
  <si>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</si>
  <si>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</si>
  <si>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</si>
  <si>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</si>
  <si>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</si>
  <si>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</si>
  <si>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</si>
  <si>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</si>
  <si>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</si>
  <si>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</si>
  <si>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</si>
  <si>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</si>
  <si>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</si>
  <si>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</si>
  <si>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</si>
  <si>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</si>
  <si>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</si>
  <si>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</si>
  <si>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</si>
  <si>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</si>
  <si>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</si>
  <si>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</si>
  <si>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</si>
  <si>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</si>
  <si>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</si>
  <si>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</si>
  <si>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</si>
  <si>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</si>
  <si>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</si>
  <si>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</si>
  <si>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</si>
  <si>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</si>
  <si>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</si>
  <si>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</si>
  <si>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</si>
  <si>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</si>
  <si>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</si>
  <si>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</si>
  <si>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</si>
  <si>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</si>
  <si>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</si>
  <si>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</si>
  <si>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</si>
  <si>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</si>
  <si>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</si>
  <si>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</si>
  <si>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</si>
  <si>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</si>
  <si>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</si>
  <si>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</si>
  <si>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</si>
  <si>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</si>
  <si>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</si>
  <si>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</si>
  <si>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</si>
  <si>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</si>
  <si>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</si>
  <si>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</si>
  <si>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</si>
  <si>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</si>
  <si>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</si>
  <si>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</si>
  <si>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</si>
  <si>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</si>
  <si>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</si>
  <si>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</si>
  <si>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</si>
  <si>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</si>
  <si>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</si>
  <si>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</si>
  <si>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</si>
  <si>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</si>
  <si>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</si>
  <si>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</si>
  <si>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</si>
  <si>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</si>
  <si>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</si>
  <si>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</si>
  <si>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</si>
  <si>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</si>
  <si>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</si>
  <si>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</si>
  <si>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</si>
  <si>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</si>
  <si>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</si>
  <si>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</si>
  <si>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</si>
  <si>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</si>
  <si>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</si>
  <si>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</si>
  <si>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</si>
  <si>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</si>
  <si>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</si>
  <si>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</si>
  <si>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</si>
  <si>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</si>
  <si>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</si>
  <si>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</si>
  <si>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</si>
  <si>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</si>
  <si>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</si>
  <si>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</si>
  <si>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</si>
  <si>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</si>
  <si>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</si>
  <si>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</si>
  <si>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</si>
  <si>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</si>
  <si>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</si>
  <si>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</si>
  <si>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</si>
  <si>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</si>
  <si>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</si>
  <si>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</si>
  <si>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</si>
  <si>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</si>
  <si>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</si>
  <si>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</si>
  <si>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</si>
  <si>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</si>
  <si>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</si>
  <si>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</si>
  <si>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</si>
  <si>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</si>
  <si>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</si>
  <si>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</si>
  <si>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</si>
  <si>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</si>
  <si>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</si>
  <si>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</si>
  <si>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</si>
  <si>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</si>
  <si>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</si>
  <si>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</si>
  <si>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</si>
  <si>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</si>
  <si>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</si>
  <si>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</si>
  <si>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</si>
  <si>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</si>
  <si>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</si>
  <si>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</si>
  <si>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</si>
  <si>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</si>
  <si>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</si>
  <si>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</si>
  <si>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</si>
  <si>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</si>
  <si>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</si>
  <si>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</si>
  <si>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</si>
  <si>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</si>
  <si>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</si>
  <si>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</si>
  <si>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</si>
  <si>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</si>
  <si>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</si>
  <si>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</si>
  <si>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</si>
  <si>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</si>
  <si>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</si>
  <si>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</si>
  <si>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</si>
  <si>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</si>
  <si>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</si>
  <si>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</si>
  <si>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</si>
  <si>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</si>
  <si>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</si>
  <si>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</si>
  <si>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</si>
  <si>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</si>
  <si>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</si>
  <si>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</si>
  <si>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</si>
  <si>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</si>
  <si>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</si>
  <si>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</si>
  <si>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</si>
  <si>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</si>
  <si>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</si>
  <si>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</si>
  <si>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</si>
  <si>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</si>
  <si>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</si>
  <si>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</si>
  <si>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</si>
  <si>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</si>
  <si>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</si>
  <si>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</si>
  <si>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</si>
  <si>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</si>
  <si>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</si>
  <si>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</si>
  <si>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</si>
  <si>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</si>
  <si>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</si>
  <si>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</si>
  <si>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</si>
  <si>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</si>
  <si>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</si>
  <si>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</si>
  <si>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</si>
  <si>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</si>
  <si>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</si>
  <si>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</si>
  <si>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</si>
  <si>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</si>
  <si>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</si>
  <si>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</si>
  <si>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</si>
  <si>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</si>
  <si>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</si>
  <si>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</si>
  <si>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</si>
  <si>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</si>
  <si>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</si>
  <si>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</si>
  <si>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</si>
  <si>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</si>
  <si>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</si>
  <si>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</si>
  <si>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</si>
  <si>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</si>
  <si>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</si>
  <si>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</si>
  <si>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</si>
  <si>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</si>
  <si>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</si>
  <si>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</si>
  <si>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</si>
  <si>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</si>
  <si>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</si>
  <si>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</si>
  <si>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</si>
  <si>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</si>
  <si>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</si>
  <si>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</si>
  <si>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</si>
  <si>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</si>
  <si>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</si>
  <si>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</si>
  <si>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</si>
  <si>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</si>
  <si>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</si>
  <si>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</si>
  <si>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</si>
  <si>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</si>
  <si>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</si>
  <si>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</si>
  <si>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</si>
  <si>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</si>
  <si>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</si>
  <si>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</si>
  <si>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</si>
  <si>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</si>
  <si>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</si>
  <si>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</si>
  <si>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</si>
  <si>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</si>
  <si>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</si>
  <si>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</si>
  <si>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</si>
  <si>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</si>
  <si>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</si>
  <si>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</si>
  <si>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</si>
  <si>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</si>
  <si>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</si>
  <si>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</si>
  <si>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</si>
  <si>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</si>
  <si>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</si>
  <si>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</si>
  <si>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</si>
  <si>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</si>
  <si>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</si>
  <si>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</si>
  <si>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</si>
  <si>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</si>
  <si>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</si>
  <si>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</si>
  <si>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</si>
  <si>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</si>
  <si>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</si>
  <si>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</si>
  <si>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</si>
  <si>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</si>
  <si>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</si>
  <si>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</si>
  <si>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</si>
  <si>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</si>
  <si>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</si>
  <si>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</si>
  <si>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</si>
  <si>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</si>
  <si>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</si>
  <si>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</si>
  <si>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</si>
  <si>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</si>
  <si>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</si>
  <si>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</si>
  <si>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</si>
  <si>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</si>
  <si>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</si>
  <si>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</si>
  <si>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</si>
  <si>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</si>
  <si>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</si>
  <si>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</si>
  <si>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</si>
  <si>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</si>
  <si>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</si>
  <si>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</si>
  <si>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</si>
  <si>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</si>
  <si>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</si>
  <si>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</si>
  <si>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</si>
  <si>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</si>
  <si>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</si>
  <si>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</si>
  <si>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</si>
  <si>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</si>
  <si>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</si>
  <si>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</si>
  <si>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</si>
  <si>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</si>
  <si>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</si>
  <si>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</si>
  <si>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</si>
  <si>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</si>
  <si>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</si>
  <si>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</si>
  <si>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</si>
  <si>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</si>
  <si>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</si>
  <si>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</si>
  <si>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</si>
  <si>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</si>
  <si>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</si>
  <si>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</si>
  <si>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</si>
  <si>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</si>
  <si>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</si>
  <si>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</si>
  <si>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</si>
  <si>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</si>
  <si>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</si>
  <si>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</si>
  <si>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</si>
  <si>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</si>
  <si>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</si>
  <si>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</si>
  <si>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</si>
  <si>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</si>
  <si>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</si>
  <si>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</si>
  <si>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</si>
  <si>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</si>
  <si>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</si>
  <si>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</si>
  <si>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</si>
  <si>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</si>
  <si>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</si>
  <si>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</si>
  <si>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</si>
  <si>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</si>
  <si>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</si>
  <si>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</si>
  <si>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</si>
  <si>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</si>
  <si>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PCM-20251104-00001123</t>
  </si>
  <si>
    <t>Critical</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</si>
  <si>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</si>
  <si>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</si>
  <si>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</si>
  <si>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</si>
  <si>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</si>
  <si>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</si>
  <si>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</si>
  <si>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</si>
  <si>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</si>
  <si>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</si>
  <si>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</si>
  <si>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</si>
  <si>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</si>
  <si>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</si>
  <si>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</si>
  <si>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</si>
  <si>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</si>
  <si>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</si>
  <si>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</si>
  <si>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</si>
  <si>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</si>
  <si>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</si>
  <si>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</si>
  <si>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</si>
  <si>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</si>
  <si>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</si>
  <si>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</si>
  <si>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</si>
  <si>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</si>
  <si>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</si>
  <si>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</si>
  <si>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</si>
  <si>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</si>
  <si>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</si>
  <si>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</si>
  <si>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</si>
  <si>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</si>
  <si>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</si>
  <si>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</si>
  <si>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</si>
  <si>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</si>
  <si>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</si>
  <si>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</si>
  <si>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</si>
  <si>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</si>
  <si>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</si>
  <si>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</si>
  <si>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</si>
  <si>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</si>
  <si>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</si>
  <si>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</si>
  <si>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</si>
  <si>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</si>
  <si>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</si>
  <si>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</si>
  <si>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</si>
  <si>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</si>
  <si>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</si>
  <si>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</si>
  <si>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</si>
  <si>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</si>
  <si>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</si>
  <si>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</si>
  <si>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</si>
  <si>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</si>
  <si>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</si>
  <si>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</si>
  <si>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</si>
  <si>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</si>
  <si>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</si>
  <si>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</si>
  <si>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</si>
  <si>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</si>
  <si>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</si>
  <si>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</si>
  <si>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</si>
  <si>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</si>
  <si>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</si>
  <si>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</si>
  <si>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</si>
  <si>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</si>
  <si>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</si>
  <si>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</si>
  <si>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</si>
  <si>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</si>
  <si>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</si>
  <si>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</si>
  <si>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PCM-20251104-00000397</t>
  </si>
  <si>
    <t xml:space="preserve"> team facing major issue and site working by P.G 5G down due to Load issue </t>
  </si>
  <si>
    <t>PCM-20251104-00000767</t>
  </si>
  <si>
    <t xml:space="preserve">EM team at site checking </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</si>
  <si>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</si>
  <si>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</si>
  <si>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</si>
  <si>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</si>
  <si>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</si>
  <si>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</si>
  <si>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</si>
  <si>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</si>
  <si>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PCM-20251104-00001039</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</si>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</sst>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165" fontId="9" fillId="0" borderId="9"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9" totalsRowShown="0" headerRowDxfId="157" dataDxfId="156" headerRowBorderDxfId="154" tableBorderDxfId="155" totalsRowBorderDxfId="153">
  <autoFilter ref="A1:CJ1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1" totalsRowShown="0" headerRowDxfId="48" dataDxfId="47" headerRowBorderDxfId="45" tableBorderDxfId="46" totalsRowBorderDxfId="44">
  <autoFilter ref="A1:L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6" totalsRowShown="0" headerRowDxfId="31" dataDxfId="30" headerRowBorderDxfId="28" tableBorderDxfId="29">
  <autoFilter ref="A1:L3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 totalsRowShown="0" headerRowDxfId="15" dataDxfId="14" headerRowBorderDxfId="12" tableBorderDxfId="13">
  <autoFilter ref="A1:L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tabSelected="1" workbookViewId="0">
      <selection activeCell="K4" sqref="K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302.54852581018349</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3</v>
      </c>
      <c r="D3" s="133" t="s">
        <v>13344</v>
      </c>
      <c r="E3" s="134" t="s">
        <v>39024</v>
      </c>
      <c r="F3" s="135">
        <v>45965.495347222219</v>
      </c>
      <c r="G3" s="136">
        <f ca="1">IFERROR(NOW()-F3,"")</f>
        <v>1.6045138909248635E-3</v>
      </c>
      <c r="H3" s="135">
        <v>45965.488402777781</v>
      </c>
      <c r="I3" s="133" t="str">
        <f>IFERROR(VLOOKUP(D3,DB!A:F,6,0),"")</f>
        <v>SCECO</v>
      </c>
      <c r="J3" s="133" t="str">
        <f>IFERROR(VLOOKUP(D3,DB!A:G,7,0),"")</f>
        <v>Dead</v>
      </c>
      <c r="K3" s="137" t="s">
        <v>39025</v>
      </c>
      <c r="L3" s="138" t="str">
        <f>IFERROR(VLOOKUP(D3,DB!A:I,9,0),"")</f>
        <v>Latis</v>
      </c>
    </row>
    <row r="4" spans="1:15" ht="15" customHeight="1">
      <c r="A4" s="132"/>
      <c r="B4" s="133" t="str">
        <f>IFERROR(VLOOKUP(D4,DB!A:K,11,0),"")</f>
        <v/>
      </c>
      <c r="C4" s="133"/>
      <c r="D4" s="133"/>
      <c r="E4" s="134"/>
      <c r="F4" s="135"/>
      <c r="G4" s="136">
        <f ca="1">IFERROR(NOW()-F4,"")</f>
        <v>45965.49695173611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45965.49695173611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45965.49695173611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45965.49695173611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45965.49695173611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45965.49695173611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45965.49695173611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45965.49695173611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45965.49695173611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45965.49695173611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45965.49695173611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45965.49695173611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45965.49695173611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45965.49695173611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45965.49695173611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45965.49695173611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45965.49695173611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45965.49695173611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45965.49695173611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45965.49695173611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45965.49695173611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45965.49695173611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45965.49695173611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45965.49695173611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45965.49695173611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45965.49695173611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45965.49695173611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45965.49695173611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45965.49695173611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45965.49695173611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45965.49695173611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45965.49695173611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45965.49695173611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45965.49695173611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45965.49695173611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45965.49695173611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45965.49695173611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45965.49695173611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45965.49695173611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45965.49695173611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45965.49695173611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45965.49695173611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45965.49695173611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45965.49695173611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45965.49695173611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45965.49695173611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45965.49695173611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45965.49695173611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45965.49695173611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45965.49695173611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45965.49695173611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45965.49695173611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45965.49695173611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45965.49695173611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45965.49695173611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45965.49695173611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45965.49695173611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45965.49695173611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45965.49695173611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45965.49695173611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45965.49695173611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45965.49695173611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45965.49695173611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45965.49695173611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45965.49695173611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45965.49695173611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45965.49695173611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45965.49695173611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45965.49695173611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45965.49695173611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45965.49695173611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45965.49695173611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45965.49695173611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45965.49695173611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45965.49695173611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45965.49695173611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45965.49695173611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45965.49695173611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45965.49695173611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45965.49695173611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45965.49695173611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45965.49695173611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45965.49695173611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45965.49695173611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45965.49695173611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45965.49695173611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45965.49695173611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45965.49695173611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45965.49695173611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45965.49695173611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45965.49695173611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45965.49695173611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45965.49695173611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45965.49695173611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45965.49695173611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45965.49695173611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45965.49695173611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45965.49695173611</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45965.49695173611</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956D35A9-F444-4132-9538-93BB60BD676D}"/>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9"/>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39024</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140.49711377314816</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39024</v>
      </c>
      <c r="F4" s="114">
        <v>45958.742083333331</v>
      </c>
      <c r="G4" s="115">
        <f ca="1">IFERROR(NOW()-F4,"-")</f>
        <v>6.7548684027788113</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45965.49695173611</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45965.49695173611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45965.49695173611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45965.49695173611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45965.49695173611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45965.49695173611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45965.49695173611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45965.49695173611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45965.49695173611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45965.49695173611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45965.49695173611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45965.49695173611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45965.49695173611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45965.49695173611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45965.49695173611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45965.49695173611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45965.49695173611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45965.49695173611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45965.49695173611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45965.49695173611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45965.49695173611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45965.49695173611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45965.49695173611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45965.49695173611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45965.49695173611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45965.49695173611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45965.49695173611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45965.49695173611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45965.49695173611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45965.49695173611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45965.49695173611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45965.49695173611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45965.49695173611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45965.49695173611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45965.49695173611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45965.49695173611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45965.49695173611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45965.49695173611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45965.49695173611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45965.49695173611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45965.49695173611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45965.49695173611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45965.49695173611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45965.49695173611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45965.49695173611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45965.49695173611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45965.49695173611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45965.49695173611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45965.49695173611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45965.49695173611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45965.49695173611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45965.49695173611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45965.49695173611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45965.49695173611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45965.49695173611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45965.49695173611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45965.49695173611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45965.49695173611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45965.49695173611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45965.49695173611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45965.49695173611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45965.49695173611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45965.49695173611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45965.49695173611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45965.49695173611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45965.49695173611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45965.49695173611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45965.49695173611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45965.49695173611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45965.49695173611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45965.49695173611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45965.49695173611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45965.49695173611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45965.49695173611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45965.49695173611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45965.49695173611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45965.49695173611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45965.49695173611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45965.49695173611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45965.49695173611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45965.49695173611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45965.49695173611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45965.49695173611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45965.49695173611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45965.49695173611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45965.49695173611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45965.49695173611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45965.49695173611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45965.49695173611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45965.49695173611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45965.49695173611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45965.49695173611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45965.49695173611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45965.49695173611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45965.49695173611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45965.49695173611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45965.49695173611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45965.49695173611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45965.49695173611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45965.49695173611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45965.49695173611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45965.49695173611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45965.49695173611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45965.49695173611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45965.49695173611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45965.49695173611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45965.49695173611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45965.49695173611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45965.49695173611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45965.49695173611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45965.49695173611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45965.49695173611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45965.49695173611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45965.49695173611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60"/>
      <c r="B119" s="161" t="str">
        <f>IFERROR(VLOOKUP(D119,DB!A:K,11,0),"")</f>
        <v/>
      </c>
      <c r="C119" s="161"/>
      <c r="D119" s="161"/>
      <c r="E119" s="162"/>
      <c r="F119" s="163"/>
      <c r="G119" s="164">
        <f ca="1">IFERROR(NOW()-F119,"-")</f>
        <v>45965.49695173611</v>
      </c>
      <c r="H119" s="163"/>
      <c r="I119" s="161" t="str">
        <f>IFERROR(VLOOKUP(D119,DB!A:F,6,0),"")</f>
        <v/>
      </c>
      <c r="J119" s="161" t="str">
        <f>IFERROR(VLOOKUP(D119,DB!A:G,7,0),"")</f>
        <v/>
      </c>
      <c r="K119" s="165"/>
      <c r="L119" s="161" t="str">
        <f>IFERROR(VLOOKUP(D119,DB!A:I,9,0),"")</f>
        <v/>
      </c>
      <c r="M119" s="161"/>
      <c r="N119" s="161"/>
      <c r="O119" s="161"/>
      <c r="P119" s="161"/>
      <c r="Q119" s="161"/>
      <c r="R119" s="161"/>
      <c r="S119" s="161"/>
      <c r="T119" s="161"/>
      <c r="U119" s="161"/>
      <c r="V119" s="161"/>
      <c r="W119" s="161"/>
      <c r="X119" s="161"/>
      <c r="Y119" s="161"/>
      <c r="Z119" s="161"/>
      <c r="AA119" s="161"/>
      <c r="AB119" s="161"/>
      <c r="AC119" s="161"/>
      <c r="AD119" s="161"/>
      <c r="AE119" s="161"/>
      <c r="AF119" s="161"/>
      <c r="AG119" s="161"/>
      <c r="AH119" s="161"/>
      <c r="AI119" s="161"/>
      <c r="AJ119" s="161"/>
      <c r="AK119" s="161"/>
      <c r="AL119" s="161"/>
      <c r="AM119" s="161"/>
      <c r="AN119" s="161"/>
      <c r="AO119" s="161"/>
      <c r="AP119" s="161"/>
      <c r="AQ119" s="161"/>
      <c r="AR119" s="161"/>
      <c r="AS119" s="161"/>
      <c r="AT119" s="161"/>
      <c r="AU119" s="161"/>
      <c r="AV119" s="161"/>
      <c r="AW119" s="161"/>
      <c r="AX119" s="161"/>
      <c r="AY119" s="161"/>
      <c r="AZ119" s="161"/>
      <c r="BA119" s="161"/>
      <c r="BB119" s="161"/>
      <c r="BC119" s="161"/>
      <c r="BD119" s="161"/>
      <c r="BE119" s="161"/>
      <c r="BF119" s="161"/>
      <c r="BG119" s="161"/>
      <c r="BH119" s="161"/>
      <c r="BI119" s="161"/>
      <c r="BJ119" s="161"/>
      <c r="BK119" s="161"/>
      <c r="BL119" s="161"/>
      <c r="BM119" s="161"/>
      <c r="BN119" s="161"/>
      <c r="BO119" s="161"/>
      <c r="BP119" s="161"/>
      <c r="BQ119" s="161"/>
      <c r="BR119" s="161"/>
      <c r="BS119" s="161"/>
      <c r="BT119" s="161"/>
      <c r="BU119" s="161"/>
      <c r="BV119" s="161"/>
      <c r="BW119" s="161"/>
      <c r="BX119" s="161"/>
      <c r="BY119" s="161"/>
      <c r="BZ119" s="161"/>
      <c r="CA119" s="161"/>
      <c r="CB119" s="161"/>
      <c r="CC119" s="161"/>
      <c r="CD119" s="161"/>
      <c r="CE119" s="161"/>
      <c r="CF119" s="161"/>
      <c r="CG119" s="161"/>
      <c r="CH119" s="161"/>
      <c r="CI119" s="161"/>
      <c r="CJ119" s="166"/>
    </row>
  </sheetData>
  <dataValidations count="2">
    <dataValidation allowBlank="1" showInputMessage="1" showErrorMessage="1" sqref="E1" xr:uid="{4D935161-CDD3-4592-B877-3FB59C99E142}"/>
    <dataValidation type="list" allowBlank="1" showInputMessage="1" showErrorMessage="1" sqref="E3:E1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7" ca="1" si="0">IFERROR(NOW()-F2,"-")</f>
        <v>45965.49695173611</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45965.49695173611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45965.49695173611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45965.49695173611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45965.49695173611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45965.49695173611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45965.49695173611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45965.49695173611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45965.49695173611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45965.49695173611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45965.49695173611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45965.49695173611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45965.49695173611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45965.49695173611</v>
      </c>
      <c r="H15" s="22" t="s">
        <v>39109</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45965.49695173611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45965.49695173611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45965.49695173611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45965.49695173611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45965.49695173611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45965.49695173611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45965.49695173611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45965.49695173611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45965.49695173611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45965.49695173611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45965.49695173611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45965.49695173611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45965.49695173611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45965.49695173611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45965.49695173611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45965.49695173611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45965.49695173611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45965.49695173611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45965.49695173611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45965.49695173611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45965.49695173611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45965.49695173611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45965.49695173611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45965.49695173611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45965.49695173611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45965.49695173611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45965.49695173611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45965.49695173611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45965.49695173611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45965.49695173611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45965.49695173611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45965.49695173611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45965.49695173611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45965.49695173611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45965.49695173611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45965.49695173611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45965.49695173611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45965.49695173611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45965.49695173611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45965.49695173611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45965.49695173611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45965.49695173611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45965.49695173611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45965.49695173611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45965.49695173611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45965.49695173611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45965.49695173611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45965.49695173611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45965.49695173611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45965.49695173611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45965.49695173611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45965.49695173611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45965.49695173611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45965.49695173611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45965.49695173611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45965.49695173611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45965.49695173611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45965.49695173611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45965.49695173611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45965.49695173611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45965.49695173611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45965.49695173611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45965.49695173611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45965.49695173611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45965.49695173611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45965.49695173611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45965.49695173611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45965.49695173611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45965.49695173611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45965.49695173611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45965.49695173611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45965.49695173611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45965.49695173611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45965.49695173611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45965.49695173611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45965.49695173611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45965.49695173611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45965.49695173611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45965.49695173611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45965.49695173611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45965.49695173611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45965.49695173611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45965.49695173611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45965.49695173611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45965.49695173611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45965.49695173611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45965.49695173611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45965.49695173611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45965.49695173611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45965.49695173611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45965.49695173611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45965.49695173611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45965.49695173611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45965.49695173611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45965.49695173611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45965.49695173611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45965.49695173611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45965.49695173611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45965.49695173611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45965.49695173611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45965.49695173611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45965.49695173611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45965.49695173611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45965.49695173611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45965.49695173611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45965.49695173611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45965.49695173611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45965.49695173611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45965.49695173611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45965.49695173611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45965.49695173611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45965.49695173611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45965.49695173611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45965.49695173611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45965.49695173611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45965.49695173611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45965.49695173611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45965.49695173611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45965.49695173611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45965.49695173611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45965.49695173611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45965.49695173611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45965.49695173611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45965.49695173611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45965.49695173611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45965.49695173611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45965.49695173611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45965.49695173611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45965.49695173611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45965.49695173611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45965.49695173611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45965.49695173611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45965.49695173611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45965.49695173611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45965.49695173611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45965.49695173611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45965.49695173611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45965.49695173611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45965.49695173611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45965.49695173611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45965.49695173611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45965.49695173611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45965.49695173611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45965.49695173611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45965.49695173611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45965.49695173611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45965.49695173611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45965.49695173611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45965.49695173611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45965.49695173611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45965.49695173611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45965.49695173611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45965.49695173611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45965.49695173611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45965.49695173611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45965.49695173611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45965.49695173611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45965.49695173611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45965.49695173611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45965.49695173611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45965.49695173611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45965.49695173611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45965.49695173611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45965.49695173611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45965.49695173611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45965.49695173611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45965.49695173611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45965.49695173611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45965.49695173611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45965.49695173611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45965.49695173611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45965.49695173611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45965.49695173611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45965.49695173611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45965.49695173611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45965.49695173611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45965.49695173611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45965.49695173611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45965.49695173611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45965.49695173611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45965.49695173611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45965.49695173611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45965.49695173611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45965.49695173611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45965.49695173611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45965.49695173611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45965.49695173611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45965.49695173611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45965.49695173611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45965.49695173611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45965.49695173611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45965.49695173611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45965.49695173611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45965.49695173611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45965.49695173611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45965.49695173611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45965.49695173611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45965.49695173611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45965.49695173611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45965.49695173611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45965.49695173611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45965.49695173611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45965.49695173611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45965.49695173611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45965.49695173611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45965.49695173611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45965.49695173611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45965.49695173611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45965.49695173611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45965.49695173611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45965.49695173611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45965.49695173611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45965.49695173611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45965.49695173611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45965.49695173611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45965.49695173611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45965.49695173611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45965.49695173611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45965.49695173611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45965.49695173611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45965.49695173611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45965.49695173611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45965.49695173611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45965.49695173611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45965.49695173611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45965.49695173611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45965.49695173611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45965.49695173611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45965.49695173611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45965.49695173611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45965.49695173611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45965.49695173611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45965.49695173611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45965.49695173611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45965.49695173611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45965.49695173611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45965.49695173611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45965.49695173611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45965.49695173611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45965.49695173611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45965.49695173611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45965.49695173611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45965.49695173611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45965.49695173611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45965.49695173611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45965.49695173611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45965.49695173611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45965.49695173611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45965.49695173611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45965.49695173611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45965.49695173611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45965.49695173611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45965.49695173611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45965.49695173611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45965.49695173611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45965.49695173611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45965.49695173611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45965.49695173611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45965.49695173611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45965.49695173611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45965.49695173611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45965.49695173611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45965.49695173611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45965.49695173611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45965.49695173611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45965.49695173611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45965.49695173611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45965.49695173611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45965.49695173611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45965.49695173611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45965.49695173611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45965.49695173611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45965.49695173611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45965.49695173611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45965.49695173611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45965.49695173611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45965.49695173611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45965.49695173611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45965.49695173611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45965.49695173611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45965.49695173611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45965.49695173611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45965.49695173611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45965.49695173611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45965.49695173611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45965.49695173611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45965.49695173611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45965.49695173611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45965.49695173611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45965.49695173611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45965.49695173611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45965.49695173611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45965.49695173611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45965.49695173611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45965.49695173611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45965.49695173611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45965.49695173611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45965.49695173611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45965.49695173611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45965.49695173611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45965.49695173611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45965.49695173611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45965.49695173611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45965.49695173611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45965.49695173611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45965.49695173611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45965.49695173611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45965.49695173611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45965.49695173611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45965.49695173611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45965.49695173611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45965.49695173611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45965.49695173611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45965.49695173611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45965.49695173611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45965.49695173611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45965.49695173611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45965.49695173611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45965.49695173611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45965.49695173611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45965.49695173611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45965.49695173611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45965.49695173611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45965.49695173611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45965.49695173611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45965.49695173611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45965.49695173611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45965.49695173611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45965.49695173611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45965.49695173611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45965.49695173611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45965.49695173611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45965.49695173611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45965.49695173611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45965.49695173611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45965.49695173611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45965.49695173611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45965.49695173611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45965.49695173611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45965.49695173611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45965.49695173611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45965.49695173611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45965.49695173611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45965.49695173611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45965.49695173611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45965.49695173611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45965.49695173611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45965.49695173611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45965.49695173611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45965.49695173611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45965.49695173611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45965.49695173611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45965.49695173611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45965.49695173611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45965.49695173611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45965.49695173611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45965.49695173611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45965.49695173611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45965.49695173611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45965.49695173611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45965.49695173611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45965.49695173611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45965.49695173611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45965.49695173611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45965.49695173611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45965.49695173611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45965.49695173611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45965.49695173611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45965.49695173611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45965.49695173611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45965.49695173611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45965.49695173611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45965.49695173611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45965.49695173611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45965.49695173611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45965.49695173611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45965.49695173611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45965.49695173611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45965.49695173611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45965.49695173611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45965.49695173611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45965.49695173611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45965.49695173611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45965.49695173611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45965.49695173611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45965.49695173611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45965.49695173611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45965.49695173611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45965.49695173611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45965.49695173611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45965.49695173611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45965.49695173611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45965.49695173611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45965.49695173611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45965.49695173611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45965.49695173611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45965.49695173611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45965.49695173611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45965.49695173611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45965.49695173611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45965.49695173611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45965.49695173611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45965.49695173611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45965.49695173611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45965.49695173611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45965.49695173611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45965.49695173611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45965.49695173611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45965.49695173611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45965.49695173611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45965.49695173611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45965.49695173611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45965.49695173611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45965.49695173611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45965.49695173611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45965.49695173611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45965.49695173611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45965.49695173611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45965.49695173611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45965.49695173611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45965.49695173611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45965.49695173611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45965.49695173611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45965.49695173611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45965.49695173611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45965.49695173611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45965.49695173611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45965.49695173611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45965.49695173611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45965.49695173611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45965.49695173611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45965.49695173611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45965.49695173611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45965.49695173611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45965.49695173611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45965.49695173611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45965.49695173611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45965.49695173611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45965.49695173611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45965.49695173611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45965.49695173611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45965.49695173611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45965.49695173611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45965.49695173611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45965.49695173611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45965.49695173611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45965.49695173611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45965.49695173611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45965.49695173611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45965.49695173611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45965.49695173611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45965.49695173611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45965.49695173611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45965.49695173611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45965.49695173611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45965.49695173611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45965.49695173611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45965.49695173611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45965.49695173611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45965.49695173611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45965.49695173611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45965.49695173611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45965.49695173611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45965.49695173611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45965.49695173611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45965.49695173611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45965.49695173611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45965.49695173611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45965.49695173611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45965.49695173611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45965.49695173611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45965.49695173611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45965.49695173611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45965.49695173611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45965.49695173611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45965.49695173611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45965.49695173611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45965.49695173611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45965.49695173611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45965.49695173611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45965.49695173611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45965.49695173611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45965.49695173611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45965.49695173611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45965.49695173611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45965.49695173611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45965.49695173611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45965.49695173611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45965.49695173611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45965.49695173611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45965.49695173611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45965.49695173611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45965.49695173611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45965.49695173611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45965.49695173611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45965.49695173611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45965.49695173611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45965.49695173611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45965.49695173611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45965.49695173611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45965.49695173611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45965.49695173611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45965.49695173611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45965.49695173611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45965.49695173611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45965.49695173611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45965.49695173611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45965.49695173611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45965.49695173611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45965.49695173611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45965.49695173611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45965.49695173611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45965.49695173611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45965.49695173611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45965.49695173611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45965.49695173611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45965.49695173611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45965.49695173611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45965.49695173611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45965.49695173611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45965.49695173611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45965.49695173611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45965.49695173611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45965.49695173611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45965.49695173611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45965.49695173611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45965.49695173611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45965.49695173611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45965.49695173611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45965.49695173611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45965.49695173611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45965.49695173611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45965.49695173611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45965.49695173611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45965.49695173611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45965.49695173611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45965.49695173611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45965.49695173611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45965.49695173611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45965.49695173611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45965.49695173611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45965.49695173611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45965.49695173611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45965.49695173611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45965.49695173611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45965.49695173611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45965.49695173611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45965.49695173611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45965.49695173611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45965.49695173611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45965.49695173611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45965.49695173611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45965.49695173611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45965.49695173611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45965.49695173611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45965.49695173611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45965.49695173611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45965.49695173611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45965.49695173611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45965.49695173611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45965.49695173611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45965.49695173611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45965.49695173611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45965.49695173611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45965.49695173611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45965.49695173611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45965.49695173611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45965.49695173611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45965.49695173611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45965.49695173611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45965.49695173611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45965.49695173611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45965.49695173611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45965.49695173611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45965.49695173611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45965.49695173611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45965.49695173611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45965.49695173611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45965.49695173611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45965.49695173611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45965.49695173611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45965.49695173611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45965.49695173611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45965.49695173611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45965.49695173611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45965.49695173611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45965.49695173611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45965.49695173611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45965.49695173611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45965.49695173611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45965.49695173611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45965.49695173611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45965.49695173611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45965.49695173611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45965.49695173611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45965.49695173611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45965.49695173611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45965.49695173611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45965.49695173611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45965.49695173611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45965.49695173611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45965.49695173611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45965.49695173611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45965.49695173611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45965.49695173611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45965.49695173611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45965.49695173611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45965.49695173611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45965.49695173611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45965.49695173611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45965.49695173611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45965.49695173611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45965.49695173611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45965.49695173611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45965.49695173611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45965.49695173611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45965.49695173611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45965.49695173611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45965.49695173611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45965.49695173611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45965.49695173611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45965.49695173611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45965.49695173611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45965.49695173611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45965.49695173611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45965.49695173611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45965.49695173611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45965.49695173611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45965.49695173611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45965.49695173611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45965.49695173611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45965.49695173611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45965.49695173611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45965.49695173611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45965.49695173611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45965.49695173611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45965.49695173611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45965.49695173611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45965.49695173611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45965.49695173611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45965.49695173611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45965.49695173611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45965.49695173611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45965.49695173611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45965.49695173611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45965.49695173611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45965.49695173611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45965.49695173611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45965.49695173611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45965.49695173611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45965.49695173611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45965.49695173611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45965.49695173611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45965.49695173611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45965.49695173611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45965.49695173611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45965.49695173611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45965.49695173611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45965.49695173611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45965.49695173611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45965.49695173611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45965.49695173611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45965.49695173611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45965.49695173611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45965.49695173611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45965.49695173611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45965.49695173611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45965.49695173611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45965.49695173611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45965.49695173611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45965.49695173611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45965.49695173611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45965.49695173611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45965.49695173611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45965.49695173611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45965.49695173611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45965.49695173611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45965.49695173611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45965.49695173611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45965.49695173611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45965.49695173611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45965.49695173611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45965.49695173611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45965.49695173611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45965.49695173611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45965.49695173611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45965.49695173611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45965.49695173611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45965.49695173611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45965.49695173611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45965.49695173611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45965.49695173611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45965.49695173611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45965.49695173611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45965.49695173611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45965.49695173611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45965.49695173611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45965.49695173611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45965.49695173611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45965.49695173611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45965.49695173611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45965.49695173611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45965.49695173611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45965.49695173611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45965.49695173611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45965.49695173611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45965.49695173611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45965.49695173611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45965.49695173611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45965.49695173611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45965.49695173611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45965.49695173611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45965.49695173611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45965.49695173611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45965.49695173611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45965.49695173611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45965.49695173611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45965.49695173611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45965.49695173611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45965.49695173611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45965.49695173611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45965.49695173611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45965.49695173611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45965.49695173611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45965.49695173611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45965.49695173611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45965.49695173611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45965.49695173611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45965.49695173611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45965.49695173611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45965.49695173611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45965.49695173611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45965.49695173611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45965.49695173611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45965.49695173611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45965.49695173611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45965.49695173611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45965.49695173611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45965.49695173611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45965.49695173611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45965.49695173611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45965.49695173611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45965.49695173611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45965.49695173611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45965.49695173611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45965.49695173611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45965.49695173611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45965.49695173611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45965.49695173611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45965.49695173611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45965.49695173611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45965.49695173611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45965.49695173611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45965.49695173611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45965.49695173611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45965.49695173611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45965.49695173611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45965.49695173611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45965.49695173611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45965.49695173611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45965.49695173611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45965.49695173611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45965.49695173611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45965.49695173611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45965.49695173611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45965.49695173611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45965.49695173611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45965.49695173611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45965.49695173611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45965.49695173611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45965.49695173611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45965.49695173611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45965.49695173611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45965.49695173611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45965.49695173611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45965.49695173611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45965.49695173611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45965.49695173611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45965.49695173611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45965.49695173611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45965.49695173611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45965.49695173611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45965.49695173611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45965.49695173611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45965.49695173611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45965.49695173611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45965.49695173611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45965.49695173611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45965.49695173611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45965.49695173611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45965.49695173611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45965.49695173611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45965.49695173611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45965.49695173611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45965.49695173611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45965.49695173611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45965.49695173611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45965.49695173611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45965.49695173611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45965.49695173611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45965.49695173611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45965.49695173611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45965.49695173611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45965.49695173611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45965.49695173611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45965.49695173611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45965.49695173611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45965.49695173611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45965.49695173611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45965.49695173611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45965.49695173611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45965.49695173611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45965.49695173611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45965.49695173611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45965.49695173611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45965.49695173611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45965.49695173611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45965.49695173611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45965.49695173611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45965.49695173611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45965.49695173611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45965.49695173611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45965.49695173611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45965.49695173611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45965.49695173611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45965.49695173611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45965.49695173611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45965.49695173611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45965.49695173611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45965.49695173611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45965.49695173611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45965.49695173611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45965.49695173611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45965.49695173611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45965.49695173611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45965.49695173611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45965.49695173611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45965.49695173611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45965.49695173611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45965.49695173611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45965.49695173611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45965.49695173611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45965.49695173611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45965.49695173611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45965.49695173611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45965.49695173611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45965.49695173611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45965.49695173611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45965.49695173611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45965.49695173611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45965.49695173611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45965.49695173611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45965.49695173611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45965.49695173611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45965.49695173611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45965.49695173611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45965.49695173611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45965.49695173611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45965.49695173611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45965.49695173611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45965.49695173611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45965.49695173611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45965.49695173611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45965.49695173611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45965.49695173611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45965.49695173611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45965.49695173611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45965.49695173611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45965.49695173611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45965.49695173611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45965.49695173611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45965.49695173611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45965.49695173611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45965.49695173611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45965.49695173611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45965.49695173611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45965.49695173611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45965.49695173611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45965.49695173611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45965.49695173611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45965.49695173611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45965.49695173611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45965.49695173611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45965.49695173611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45965.49695173611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45965.49695173611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45965.49695173611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45965.49695173611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45965.49695173611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45965.49695173611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45965.49695173611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45965.49695173611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45965.49695173611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45965.49695173611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45965.49695173611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45965.49695173611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45965.49695173611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45965.49695173611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45965.49695173611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45965.49695173611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45965.49695173611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45965.49695173611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45965.49695173611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45965.49695173611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45965.49695173611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45965.49695173611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45965.49695173611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45965.49695173611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45965.49695173611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45965.49695173611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45965.49695173611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45965.49695173611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45965.49695173611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45965.49695173611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45965.49695173611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45965.49695173611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45965.49695173611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45965.49695173611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45965.49695173611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45965.49695173611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45965.49695173611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45965.49695173611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45965.49695173611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45965.49695173611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45965.49695173611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45965.49695173611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45965.49695173611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45965.49695173611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45965.49695173611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45965.49695173611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45965.49695173611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45965.49695173611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45965.49695173611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45965.49695173611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45965.49695173611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45965.49695173611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45965.49695173611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45965.49695173611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45965.49695173611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45965.49695173611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45965.49695173611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45965.49695173611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45965.49695173611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45965.49695173611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45965.49695173611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45965.49695173611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45965.49695173611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45965.49695173611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45965.49695173611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45965.49695173611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45965.49695173611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45965.49695173611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45965.49695173611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45965.49695173611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45965.49695173611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45965.49695173611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45965.49695173611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45965.49695173611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45965.49695173611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45965.49695173611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45965.49695173611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45965.49695173611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45965.49695173611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45965.49695173611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45965.49695173611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45965.49695173611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45965.49695173611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45965.49695173611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45965.49695173611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45965.49695173611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45965.49695173611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45965.49695173611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45965.49695173611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45965.49695173611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45965.49695173611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45965.49695173611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45965.49695173611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45965.49695173611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45965.49695173611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45965.49695173611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45965.49695173611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45965.49695173611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45965.49695173611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45965.49695173611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45965.49695173611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45965.49695173611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45965.49695173611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45965.49695173611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45965.49695173611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45965.49695173611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45965.49695173611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45965.49695173611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45965.49695173611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45965.49695173611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45965.49695173611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45965.49695173611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45965.49695173611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45965.49695173611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45965.49695173611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45965.49695173611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45965.49695173611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45965.49695173611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45965.49695173611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45965.49695173611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45965.49695173611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45965.49695173611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45965.49695173611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45965.49695173611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45965.49695173611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45965.49695173611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45965.49695173611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45965.49695173611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45965.49695173611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45965.49695173611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45965.49695173611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45965.49695173611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45965.49695173611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45965.49695173611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45965.49695173611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45965.49695173611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45965.49695173611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45965.49695173611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45965.49695173611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45965.49695173611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45965.49695173611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45965.49695173611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45965.49695173611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45965.49695173611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45965.49695173611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45965.49695173611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45965.49695173611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45965.49695173611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45965.49695173611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45965.49695173611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45965.49695173611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45965.49695173611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45965.49695173611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45965.49695173611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45965.49695173611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45965.49695173611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45965.49695173611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45965.49695173611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45965.49695173611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45965.49695173611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45965.49695173611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45965.49695173611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45965.49695173611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45965.49695173611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45965.49695173611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45965.49695173611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45965.49695173611</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1"/>
  <sheetViews>
    <sheetView workbookViewId="0">
      <selection activeCell="D21" sqref="D2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262.01623414351343</v>
      </c>
      <c r="H2" s="98">
        <v>45703.474768518521</v>
      </c>
      <c r="I2" s="98" t="str">
        <f>IFERROR(VLOOKUP(D2,DB!A:F,6,0),"")</f>
        <v>SCECO</v>
      </c>
      <c r="J2" s="98" t="str">
        <f>IFERROR(VLOOKUP(D2,DB!A:G,7,0),"")</f>
        <v>Dead</v>
      </c>
      <c r="K2" s="100" t="s">
        <v>39111</v>
      </c>
      <c r="L2" s="93" t="str">
        <f>IFERROR(VLOOKUP(D2,DB!A:I,9,0),"")</f>
        <v>Latis</v>
      </c>
    </row>
    <row r="3" spans="1:16" ht="30" customHeight="1">
      <c r="A3" s="118" t="s">
        <v>39112</v>
      </c>
      <c r="B3" s="118" t="str">
        <f>IFERROR(VLOOKUP(D3,DB!A:K,11,0),"")</f>
        <v>R4</v>
      </c>
      <c r="C3" s="119">
        <v>2</v>
      </c>
      <c r="D3" s="120" t="s">
        <v>36418</v>
      </c>
      <c r="E3" s="97" t="s">
        <v>39021</v>
      </c>
      <c r="F3" s="122">
        <v>45965.201967592591</v>
      </c>
      <c r="G3" s="123">
        <f ca="1">IFERROR(NOW()-F3,"")</f>
        <v>0.2949841435183771</v>
      </c>
      <c r="H3" s="122">
        <v>45965.159062500003</v>
      </c>
      <c r="I3" s="118" t="str">
        <f>IFERROR(VLOOKUP(D3,DB!A:F,6,0),"")</f>
        <v>Generator-SG</v>
      </c>
      <c r="J3" s="118" t="str">
        <f>IFERROR(VLOOKUP(D3,DB!A:G,7,0),"")</f>
        <v>No BB Shifted</v>
      </c>
      <c r="K3" s="124" t="s">
        <v>39113</v>
      </c>
      <c r="L3" s="120" t="str">
        <f>IFERROR(VLOOKUP(D3,DB!A:I,9,0),"")</f>
        <v>Latis</v>
      </c>
    </row>
    <row r="4" spans="1:16" ht="15" customHeight="1">
      <c r="A4" s="118" t="s">
        <v>39114</v>
      </c>
      <c r="B4" s="118" t="str">
        <f>IFERROR(VLOOKUP(D4,DB!A:K,11,0),"")</f>
        <v>R4</v>
      </c>
      <c r="C4" s="119">
        <v>1</v>
      </c>
      <c r="D4" s="120" t="s">
        <v>38410</v>
      </c>
      <c r="E4" s="97" t="s">
        <v>39024</v>
      </c>
      <c r="F4" s="122">
        <v>45965.377199074072</v>
      </c>
      <c r="G4" s="123">
        <f ca="1">IFERROR(NOW()-F4,"")</f>
        <v>0.11975266203808133</v>
      </c>
      <c r="H4" s="122">
        <v>45965.377199074072</v>
      </c>
      <c r="I4" s="118" t="str">
        <f>IFERROR(VLOOKUP(D4,DB!A:F,6,0),"")</f>
        <v>SCECO</v>
      </c>
      <c r="J4" s="118" t="str">
        <f>IFERROR(VLOOKUP(D4,DB!A:G,7,0),"")</f>
        <v>No BB Shifted</v>
      </c>
      <c r="K4" s="124" t="s">
        <v>39115</v>
      </c>
      <c r="L4" s="120" t="str">
        <f>IFERROR(VLOOKUP(D4,DB!A:I,9,0),"")</f>
        <v>Latis</v>
      </c>
    </row>
    <row r="5" spans="1:16" ht="15" customHeight="1">
      <c r="A5" s="118" t="s">
        <v>39116</v>
      </c>
      <c r="B5" s="118" t="str">
        <f>IFERROR(VLOOKUP(D5,DB!A:K,11,0),"")</f>
        <v>R4</v>
      </c>
      <c r="C5" s="119">
        <v>1</v>
      </c>
      <c r="D5" s="120" t="s">
        <v>34987</v>
      </c>
      <c r="E5" s="97" t="s">
        <v>39021</v>
      </c>
      <c r="F5" s="122"/>
      <c r="G5" s="123">
        <f ca="1">IFERROR(NOW()-F5,"")</f>
        <v>45965.49695173611</v>
      </c>
      <c r="H5" s="122">
        <v>45965.45144675926</v>
      </c>
      <c r="I5" s="118" t="str">
        <f>IFERROR(VLOOKUP(D5,DB!A:F,6,0),"")</f>
        <v>SCECO</v>
      </c>
      <c r="J5" s="118" t="str">
        <f>IFERROR(VLOOKUP(D5,DB!A:G,7,0),"")</f>
        <v>Vandalized</v>
      </c>
      <c r="K5" s="124" t="s">
        <v>39117</v>
      </c>
      <c r="L5" s="120" t="str">
        <f>IFERROR(VLOOKUP(D5,DB!A:I,9,0),"")</f>
        <v>Latis</v>
      </c>
    </row>
    <row r="6" spans="1:16" ht="15" customHeight="1">
      <c r="A6" s="118"/>
      <c r="B6" s="118" t="str">
        <f>IFERROR(VLOOKUP(D6,DB!A:K,11,0),"")</f>
        <v/>
      </c>
      <c r="C6" s="119"/>
      <c r="D6" s="120"/>
      <c r="E6" s="97"/>
      <c r="F6" s="122"/>
      <c r="G6" s="123">
        <f ca="1">IFERROR(NOW()-F6,"")</f>
        <v>45965.49695173611</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45965.49695173611</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45965.49695173611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45965.49695173611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45965.49695173611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c r="E11" s="97"/>
      <c r="F11" s="122"/>
      <c r="G11" s="123">
        <f ca="1">IFERROR(NOW()-F11,"")</f>
        <v>45965.49695173611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45965.49695173611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45965.49695173611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45965.49695173611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45965.49695173611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45965.49695173611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45965.49695173611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45965.49695173611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45965.49695173611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45965.49695173611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97"/>
      <c r="F21" s="122"/>
      <c r="G21" s="123">
        <f ca="1">IFERROR(NOW()-F21,"")</f>
        <v>45965.49695173611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45965.49695173611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45965.49695173611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93"/>
      <c r="E24" s="97"/>
      <c r="F24" s="122"/>
      <c r="G24" s="123">
        <f ca="1">IFERROR(NOW()-F24,"")</f>
        <v>45965.49695173611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45965.49695173611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45965.49695173611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45965.49695173611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45965.49695173611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45965.49695173611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45965.49695173611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45965.49695173611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45965.49695173611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45965.49695173611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45965.49695173611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45965.49695173611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45965.49695173611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45965.49695173611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45965.49695173611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45965.49695173611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45965.49695173611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45965.49695173611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45965.49695173611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45965.49695173611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45965.49695173611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45965.49695173611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45965.49695173611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45965.49695173611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45965.49695173611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45965.49695173611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45965.49695173611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45965.49695173611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45965.49695173611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45965.49695173611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45965.49695173611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45965.49695173611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45965.49695173611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97"/>
      <c r="F57" s="122"/>
      <c r="G57" s="123">
        <f ca="1">IFERROR(NOW()-F57,"")</f>
        <v>45965.49695173611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97"/>
      <c r="F58" s="122"/>
      <c r="G58" s="123">
        <f ca="1">IFERROR(NOW()-F58,"")</f>
        <v>45965.49695173611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97"/>
      <c r="F59" s="122"/>
      <c r="G59" s="123">
        <f ca="1">IFERROR(NOW()-F59,"")</f>
        <v>45965.49695173611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97"/>
      <c r="F60" s="122"/>
      <c r="G60" s="123">
        <f ca="1">IFERROR(NOW()-F60,"")</f>
        <v>45965.49695173611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45965.49695173611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45965.49695173611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45965.49695173611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45965.49695173611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45965.49695173611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45965.49695173611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45965.49695173611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45965.49695173611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45965.49695173611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45965.49695173611</v>
      </c>
      <c r="H70" s="122"/>
      <c r="I70" s="118" t="str">
        <f>IFERROR(VLOOKUP(D70,DB!A:F,6,0),"")</f>
        <v/>
      </c>
      <c r="J70" s="118" t="str">
        <f>IFERROR(VLOOKUP(D70,DB!A:G,7,0),"")</f>
        <v/>
      </c>
      <c r="K70" s="124"/>
      <c r="L70" s="120" t="str">
        <f>IFERROR(VLOOKUP(D70,DB!A:I,9,0),"")</f>
        <v/>
      </c>
    </row>
    <row r="71" spans="1:12" ht="15" customHeight="1">
      <c r="A71" s="125"/>
      <c r="B71" s="125" t="str">
        <f>IFERROR(VLOOKUP(D71,DB!A:K,11,0),"")</f>
        <v/>
      </c>
      <c r="C71" s="126"/>
      <c r="D71" s="127"/>
      <c r="E71" s="128"/>
      <c r="F71" s="129"/>
      <c r="G71" s="130">
        <f ca="1">IFERROR(NOW()-F71,"")</f>
        <v>45965.49695173611</v>
      </c>
      <c r="H71" s="129"/>
      <c r="I71" s="125" t="str">
        <f>IFERROR(VLOOKUP(D71,DB!A:F,6,0),"")</f>
        <v/>
      </c>
      <c r="J71" s="125" t="str">
        <f>IFERROR(VLOOKUP(D71,DB!A:G,7,0),"")</f>
        <v/>
      </c>
      <c r="K71" s="131"/>
      <c r="L71" s="127" t="str">
        <f>IFERROR(VLOOKUP(D71,DB!A:I,9,0),"")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2"/>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73.664891550921311</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39024</v>
      </c>
      <c r="F3" s="38">
        <v>45926.188877314817</v>
      </c>
      <c r="G3" s="143">
        <f t="shared" ref="G3" ca="1" si="0">IFERROR(NOW()-F3,"")</f>
        <v>39.308074421292986</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39024</v>
      </c>
      <c r="F4" s="152">
        <v>45948.661111111112</v>
      </c>
      <c r="G4" s="153">
        <f ca="1">IFERROR(NOW()-F4,"")</f>
        <v>16.835840624997218</v>
      </c>
      <c r="H4" s="152">
        <v>45948.661111111112</v>
      </c>
      <c r="I4" s="151" t="str">
        <f>IFERROR(VLOOKUP(D4,DB!A:F,6,0),"")</f>
        <v>SCECO</v>
      </c>
      <c r="J4" s="151" t="str">
        <f>IFERROR(VLOOKUP(D4,DB!A:G,7,0),"")</f>
        <v>Dead</v>
      </c>
      <c r="K4" s="151" t="s">
        <v>39123</v>
      </c>
      <c r="L4" s="151" t="str">
        <f>IFERROR(VLOOKUP(D4,DB!A:I,9,0),"")</f>
        <v>Latis</v>
      </c>
    </row>
    <row r="5" spans="1:13" ht="15">
      <c r="A5" s="151"/>
      <c r="B5" s="151" t="str">
        <f>IFERROR(VLOOKUP(D5,DB!A:K,11,0),"")</f>
        <v/>
      </c>
      <c r="C5" s="151"/>
      <c r="D5" s="151"/>
      <c r="E5" s="151"/>
      <c r="F5" s="152"/>
      <c r="G5" s="153">
        <f ca="1">IFERROR(NOW()-F5,"")</f>
        <v>45965.49695173611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45965.49695173611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45965.49695173611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45965.49695173611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45965.49695173611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45965.49695173611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45965.49695173611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45965.49695173611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45965.49695173611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45965.49695173611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45965.49695173611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45965.49695173611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45965.49695173611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45965.49695173611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45965.49695173611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45965.49695173611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45965.49695173611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45965.49695173611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45965.49695173611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45965.49695173611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45965.49695173611</v>
      </c>
      <c r="H25" s="152"/>
      <c r="I25" s="151" t="str">
        <f>IFERROR(VLOOKUP(D25,DB!A:F,6,0),"")</f>
        <v/>
      </c>
      <c r="J25" s="151" t="str">
        <f>IFERROR(VLOOKUP(D25,DB!A:G,7,0),"")</f>
        <v/>
      </c>
      <c r="K25" s="151"/>
      <c r="L25" s="151" t="str">
        <f>IFERROR(VLOOKUP(D25,DB!A:I,9,0),"")</f>
        <v/>
      </c>
    </row>
    <row r="26" spans="1:12" ht="15">
      <c r="A26" s="157"/>
      <c r="B26" s="157" t="str">
        <f>IFERROR(VLOOKUP(D26,DB!A:K,11,0),"")</f>
        <v/>
      </c>
      <c r="C26" s="157"/>
      <c r="D26" s="157"/>
      <c r="E26" s="157"/>
      <c r="F26" s="158"/>
      <c r="G26" s="159">
        <f ca="1">IFERROR(NOW()-F26,"")</f>
        <v>45965.49695173611</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45965.49695173611</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45965.49695173611</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45965.49695173611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45965.49695173611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45965.49695173611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45965.49695173611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45965.49695173611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45965.49695173611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45965.49695173611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45965.49695173611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45965.49695173611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45965.49695173611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45965.49695173611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45965.49695173611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45965.49695173611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45965.49695173611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45965.49695173611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45965.49695173611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45965.49695173611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45965.49695173611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45965.49695173611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45965.49695173611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45965.49695173611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45965.49695173611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45965.49695173611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45965.49695173611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45965.49695173611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45965.49695173611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45965.49695173611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45965.49695173611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45965.49695173611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45965.49695173611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45965.49695173611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45965.49695173611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45965.49695173611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45965.49695173611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45965.49695173611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45965.49695173611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45965.49695173611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45965.49695173611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45965.49695173611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45965.49695173611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45965.49695173611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45965.49695173611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45965.49695173611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45965.49695173611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45965.49695173611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45965.49695173611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45965.49695173611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45965.49695173611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45965.49695173611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45965.49695173611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45965.49695173611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45965.49695173611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45965.49695173611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45965.49695173611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45965.49695173611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45965.49695173611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45965.49695173611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45965.49695173611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45965.49695173611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45965.49695173611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45965.49695173611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45965.49695173611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45965.49695173611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45965.49695173611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45965.49695173611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45965.49695173611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45965.49695173611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45965.49695173611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45965.49695173611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45965.49695173611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45965.49695173611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45965.49695173611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45965.49695173611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45965.49695173611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45965.49695173611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45965.49695173611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45965.49695173611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45965.49695173611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45965.49695173611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45965.49695173611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45965.49695173611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45965.49695173611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45965.49695173611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45965.49695173611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45965.49695173611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45965.49695173611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45965.49695173611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45965.49695173611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45965.49695173611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45965.49695173611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45965.49695173611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45965.49695173611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45965.49695173611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45965.49695173611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45965.49695173611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45965.49695173611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45965.49695173611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45965.49695173611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45965.49695173611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45965.49695173611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45965.49695173611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45965.49695173611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45965.49695173611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45965.49695173611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45965.49695173611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45965.49695173611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45965.49695173611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45965.49695173611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45965.49695173611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45965.49695173611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45965.49695173611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45965.49695173611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45965.49695173611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45965.49695173611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45965.49695173611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45965.49695173611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45965.49695173611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45965.49695173611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45965.49695173611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45965.49695173611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45965.49695173611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45965.49695173611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45965.49695173611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45965.49695173611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45965.49695173611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45965.49695173611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45965.49695173611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45965.49695173611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45965.49695173611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45965.49695173611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45965.49695173611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45965.49695173611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45965.49695173611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45965.49695173611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45965.49695173611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45965.49695173611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45965.49695173611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45965.49695173611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45965.49695173611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45965.49695173611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45965.49695173611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45965.49695173611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45965.49695173611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45965.49695173611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45965.49695173611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45965.49695173611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45965.49695173611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45965.49695173611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45965.49695173611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45965.49695173611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45965.49695173611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45965.49695173611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45965.49695173611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45965.49695173611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45965.49695173611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45965.49695173611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45965.49695173611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45965.49695173611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45965.49695173611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45965.49695173611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45965.49695173611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45965.49695173611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45965.49695173611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45965.49695173611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45965.49695173611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45965.49695173611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45965.49695173611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45965.49695173611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45965.49695173611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45965.49695173611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45965.49695173611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45965.49695173611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45965.49695173611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45965.49695173611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45965.49695173611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45965.49695173611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45965.49695173611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45965.49695173611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45965.49695173611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45965.49695173611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45965.49695173611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45965.49695173611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45965.49695173611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45965.49695173611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45965.49695173611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45965.49695173611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45965.49695173611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45965.49695173611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45965.49695173611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45965.49695173611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45965.49695173611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45965.49695173611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45965.49695173611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45965.49695173611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45965.49695173611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45965.49695173611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45965.49695173611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45965.49695173611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45965.49695173611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45965.49695173611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45965.49695173611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45965.49695173611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45965.49695173611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45965.49695173611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45965.49695173611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45965.49695173611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45965.49695173611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45965.49695173611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45965.49695173611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45965.49695173611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45965.49695173611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45965.49695173611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45965.49695173611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45965.49695173611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45965.49695173611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45965.49695173611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45965.49695173611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45965.49695173611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45965.49695173611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45965.49695173611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45965.49695173611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45965.49695173611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45965.49695173611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45965.49695173611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45965.49695173611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45965.49695173611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45965.49695173611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45965.49695173611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45965.49695173611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45965.49695173611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45965.49695173611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45965.49695173611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45965.49695173611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45965.49695173611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45965.49695173611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45965.49695173611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45965.49695173611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45965.49695173611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45965.49695173611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45965.49695173611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45965.49695173611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45965.49695173611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45965.49695173611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45965.49695173611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45965.49695173611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45965.49695173611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45965.49695173611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45965.49695173611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45965.49695173611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45965.49695173611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45965.49695173611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45965.49695173611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45965.49695173611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45965.49695173611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45965.49695173611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45965.49695173611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45965.49695173611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45965.49695173611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45965.49695173611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45965.49695173611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45965.49695173611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45965.49695173611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45965.49695173611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45965.49695173611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45965.49695173611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45965.49695173611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45965.49695173611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45965.49695173611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45965.49695173611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45965.49695173611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45965.49695173611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45965.49695173611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45965.49695173611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45965.49695173611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45965.49695173611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45965.49695173611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45965.49695173611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45965.49695173611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45965.49695173611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45965.49695173611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45965.49695173611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45965.49695173611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45965.49695173611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45965.49695173611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45965.49695173611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45965.49695173611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45965.49695173611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45965.49695173611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45965.49695173611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45965.49695173611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45965.49695173611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45965.49695173611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45965.49695173611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45965.49695173611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45965.49695173611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45965.49695173611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45965.49695173611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45965.49695173611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45965.49695173611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45965.49695173611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45965.49695173611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45965.49695173611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45965.49695173611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45965.49695173611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45965.49695173611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45965.49695173611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45965.49695173611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45965.49695173611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45965.49695173611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45965.49695173611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45965.49695173611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45965.49695173611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45965.49695173611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45965.49695173611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45965.49695173611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45965.49695173611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45965.49695173611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45965.49695173611</v>
      </c>
      <c r="H346" s="158"/>
      <c r="I346" s="157" t="str">
        <f>IFERROR(VLOOKUP(D346,DB!A:F,6,0),"")</f>
        <v/>
      </c>
      <c r="J346" s="157" t="str">
        <f>IFERROR(VLOOKUP(D346,DB!A:G,7,0),"")</f>
        <v/>
      </c>
      <c r="K346" s="157"/>
      <c r="L346" s="157" t="str">
        <f>IFERROR(VLOOKUP(D346,DB!A:I,9,0),"")</f>
        <v/>
      </c>
    </row>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6" ht="15"/>
    <row r="457" ht="15"/>
    <row r="459" ht="15"/>
    <row r="460" ht="15"/>
    <row r="461" ht="15"/>
    <row r="462" ht="15"/>
    <row r="464" ht="15"/>
    <row r="465" ht="15"/>
    <row r="472" ht="15"/>
    <row r="473" ht="15"/>
    <row r="474" ht="15"/>
    <row r="475" ht="15"/>
    <row r="476" ht="15"/>
    <row r="477" ht="15"/>
    <row r="480" ht="15"/>
    <row r="481" ht="15"/>
    <row r="482" ht="15"/>
    <row r="483" ht="15"/>
    <row r="484" ht="15"/>
    <row r="485" ht="15"/>
    <row r="486" ht="15"/>
    <row r="487" ht="15"/>
    <row r="488" ht="15"/>
    <row r="489" ht="15"/>
    <row r="490" ht="15"/>
    <row r="491"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7" ht="15"/>
    <row r="548" ht="15"/>
    <row r="585" ht="15"/>
    <row r="586" ht="15"/>
    <row r="587" ht="15"/>
    <row r="588" ht="15"/>
    <row r="589" ht="15"/>
    <row r="590" ht="15"/>
    <row r="591" ht="15"/>
    <row r="592" ht="15"/>
    <row r="593" ht="15"/>
    <row r="594"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5" ht="15"/>
    <row r="676" ht="15"/>
    <row r="677" ht="15"/>
    <row r="679" ht="15"/>
    <row r="680"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3" ht="15"/>
    <row r="714" ht="15"/>
    <row r="884" ht="15"/>
    <row r="885" ht="15"/>
    <row r="886" ht="15"/>
    <row r="887" ht="15"/>
    <row r="888" ht="15"/>
    <row r="889" ht="15"/>
    <row r="895" ht="15"/>
    <row r="896" ht="15"/>
    <row r="897" ht="15"/>
    <row r="898" ht="15"/>
    <row r="899" ht="15"/>
    <row r="900" ht="15"/>
    <row r="901"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2" ht="15"/>
    <row r="953" ht="15"/>
    <row r="959" ht="15"/>
    <row r="960" ht="15"/>
    <row r="962" ht="15"/>
    <row r="963" ht="15"/>
    <row r="964" ht="15"/>
    <row r="965" ht="15"/>
    <row r="966" ht="15"/>
    <row r="967" ht="15"/>
    <row r="968" ht="15"/>
    <row r="970" ht="15"/>
    <row r="971" ht="15"/>
    <row r="972"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042" ht="15"/>
    <row r="1043" ht="15"/>
    <row r="1044" ht="15"/>
    <row r="1045" ht="15"/>
    <row r="1046" ht="15"/>
    <row r="1047" ht="15"/>
    <row r="1048" ht="15"/>
    <row r="1049" ht="15"/>
    <row r="1050" ht="15"/>
    <row r="1051" ht="15"/>
    <row r="1052" ht="15"/>
    <row r="1053" ht="15"/>
    <row r="1054"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8" ht="15"/>
    <row r="1079" ht="15"/>
    <row r="1080" ht="15"/>
    <row r="1081" ht="15"/>
    <row r="1082" ht="15"/>
    <row r="1083" ht="15"/>
    <row r="1084" ht="15"/>
    <row r="1085" ht="15"/>
    <row r="1086" ht="15"/>
    <row r="1087" ht="15"/>
    <row r="1088" ht="15"/>
    <row r="1090" ht="15"/>
    <row r="1091" ht="15"/>
    <row r="1092" ht="15"/>
    <row r="1093" ht="15"/>
    <row r="1094" ht="15"/>
    <row r="1095" ht="15"/>
    <row r="1096" ht="15"/>
    <row r="1097" ht="15"/>
    <row r="1098" ht="15"/>
    <row r="1099" ht="15"/>
    <row r="1107" ht="15"/>
    <row r="1108" ht="15"/>
    <row r="1111" ht="15"/>
    <row r="1112" ht="15"/>
    <row r="1113" ht="15"/>
    <row r="1114" ht="15"/>
    <row r="1115" ht="15"/>
    <row r="1116" ht="15"/>
    <row r="1117" ht="15"/>
    <row r="1118" ht="15"/>
    <row r="1121" ht="15"/>
    <row r="1122" ht="15"/>
    <row r="1123" ht="15"/>
    <row r="1124" ht="15"/>
    <row r="1125" ht="15"/>
    <row r="1126" ht="15"/>
    <row r="1127" ht="15"/>
    <row r="1128" ht="15"/>
    <row r="1129" ht="15"/>
    <row r="1130" ht="15"/>
    <row r="1131" ht="15"/>
    <row r="1132" ht="15"/>
    <row r="1134" ht="15"/>
    <row r="1135" ht="15"/>
    <row r="1136" ht="15"/>
    <row r="1139" ht="15"/>
    <row r="1141" ht="15"/>
    <row r="1143" ht="15"/>
    <row r="1146" ht="15"/>
    <row r="1147" ht="15"/>
    <row r="1148" ht="15"/>
    <row r="1150" ht="15"/>
    <row r="1152" ht="15"/>
    <row r="1153" ht="15"/>
    <row r="1154" ht="15"/>
    <row r="1155" ht="15"/>
    <row r="1156" ht="15"/>
    <row r="1158" ht="15"/>
    <row r="1159" ht="15"/>
    <row r="1160" ht="15"/>
    <row r="1161" ht="15"/>
    <row r="1163" ht="15"/>
    <row r="1165" ht="15"/>
    <row r="1166" ht="15"/>
    <row r="1168" ht="15"/>
    <row r="1169" ht="15"/>
    <row r="1170" ht="15"/>
    <row r="1171" ht="15"/>
    <row r="1173" ht="15"/>
    <row r="1175" ht="15"/>
    <row r="1176" ht="15"/>
    <row r="1177" ht="15"/>
    <row r="1178" ht="15"/>
    <row r="1180" ht="15"/>
    <row r="1181" ht="15"/>
    <row r="1182" ht="15"/>
    <row r="1183" ht="15"/>
    <row r="1184" ht="15"/>
    <row r="1185" ht="15"/>
    <row r="1186" ht="15"/>
    <row r="1189" ht="15"/>
    <row r="1191" ht="15"/>
    <row r="1192" ht="15"/>
    <row r="1193" ht="15"/>
    <row r="1194" ht="15"/>
    <row r="1195" ht="15"/>
    <row r="1196" ht="15"/>
    <row r="1197" ht="15"/>
    <row r="1198" ht="15"/>
    <row r="1201" ht="15"/>
    <row r="1202" ht="15"/>
    <row r="1204" ht="15"/>
    <row r="1206" ht="15"/>
    <row r="1207" ht="15"/>
    <row r="1208" ht="15"/>
    <row r="1209" ht="15"/>
    <row r="1210" ht="15"/>
    <row r="1214" ht="15"/>
    <row r="1215" ht="15"/>
    <row r="1217" ht="15"/>
    <row r="1218" ht="15"/>
    <row r="1221" ht="15"/>
    <row r="1222" ht="15"/>
    <row r="1226" ht="15"/>
    <row r="1233" ht="15"/>
    <row r="1235" ht="15"/>
    <row r="1236" ht="15"/>
    <row r="1237" ht="15"/>
    <row r="1244" ht="15"/>
    <row r="1245" ht="15"/>
    <row r="1246" ht="15"/>
    <row r="1247" ht="15"/>
    <row r="1249" ht="15"/>
    <row r="1251" ht="15"/>
    <row r="1260" ht="15"/>
    <row r="1261" ht="15"/>
    <row r="1262" ht="15"/>
  </sheetData>
  <dataValidations count="2">
    <dataValidation allowBlank="1" showInputMessage="1" showErrorMessage="1" sqref="E1" xr:uid="{920C6338-E771-4DAE-8C89-92A9093EA4DE}"/>
    <dataValidation type="list" allowBlank="1" showInputMessage="1" showErrorMessage="1" sqref="E2:E3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39124</v>
      </c>
      <c r="B2" s="171" t="str">
        <f>IFERROR(VLOOKUP(D2,DB!A:K,11,0),"")</f>
        <v>R6</v>
      </c>
      <c r="C2" s="168">
        <v>1</v>
      </c>
      <c r="D2" s="171" t="s">
        <v>33695</v>
      </c>
      <c r="E2" s="102" t="s">
        <v>39021</v>
      </c>
      <c r="F2" s="175">
        <v>45965.468449074076</v>
      </c>
      <c r="G2" s="115">
        <f ca="1">IFERROR(NOW()-F2,"-")</f>
        <v>2.8502662033133674E-2</v>
      </c>
      <c r="H2" s="173">
        <v>45965.46193287037</v>
      </c>
      <c r="I2" s="171" t="str">
        <f>IFERROR(VLOOKUP(D2,DB!A:F,6,0),"")</f>
        <v>SCECO</v>
      </c>
      <c r="J2" s="102" t="str">
        <f>IFERROR(VLOOKUP(D2,DB!A:G,7,0),"")</f>
        <v>Weak</v>
      </c>
      <c r="K2" s="169" t="s">
        <v>39125</v>
      </c>
      <c r="L2" s="174" t="str">
        <f>IFERROR(VLOOKUP(D2,DB!A:I,9,0),"")</f>
        <v>Latis</v>
      </c>
    </row>
    <row r="3" spans="1:16383" ht="31.5" customHeight="1">
      <c r="A3" s="170"/>
      <c r="B3" s="171" t="str">
        <f>IFERROR(VLOOKUP(D3,DB!A:K,11,0),"")</f>
        <v/>
      </c>
      <c r="C3" s="168"/>
      <c r="D3" s="171"/>
      <c r="E3" s="102"/>
      <c r="F3" s="173"/>
      <c r="G3" s="115">
        <f ca="1">IFERROR(NOW()-F3,"-")</f>
        <v>45965.49695173611</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45965.49695173611</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45965.49695173611</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45965.49695173611</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45965.49695173611</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45965.49695173611</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45965.49695173611</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45965.49695173611</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45965.49695173611</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45965.49695173611</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45965.49695173611</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45965.49695173611</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45965.49695173611</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45965.49695173611</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45965.49695173611</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45965.49695173611</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45965.49695173611</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45965.49695173611</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02"/>
      <c r="F21" s="173"/>
      <c r="G21" s="115">
        <f ca="1">IFERROR(NOW()-F21,"-")</f>
        <v>45965.49695173611</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02"/>
      <c r="F22" s="173"/>
      <c r="G22" s="115">
        <f ca="1">IFERROR(NOW()-F22,"-")</f>
        <v>45965.49695173611</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02"/>
      <c r="F23" s="173"/>
      <c r="G23" s="115">
        <f ca="1">IFERROR(NOW()-F23,"-")</f>
        <v>45965.49695173611</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02"/>
      <c r="F24" s="173"/>
      <c r="G24" s="115">
        <f ca="1">IFERROR(NOW()-F24,"-")</f>
        <v>45965.49695173611</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02"/>
      <c r="F25" s="173"/>
      <c r="G25" s="115">
        <f ca="1">IFERROR(NOW()-F25,"-")</f>
        <v>45965.49695173611</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02"/>
      <c r="F26" s="173"/>
      <c r="G26" s="115">
        <f ca="1">IFERROR(NOW()-F26,"-")</f>
        <v>45965.49695173611</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45965.49695173611</v>
      </c>
      <c r="H27" s="173"/>
      <c r="I27" s="171" t="str">
        <f>IFERROR(VLOOKUP(D27,DB!A:F,6,0),"")</f>
        <v/>
      </c>
      <c r="J27" s="102" t="str">
        <f>IFERROR(VLOOKUP(D27,DB!A:G,7,0),"")</f>
        <v/>
      </c>
      <c r="K27" s="169"/>
      <c r="L27" s="174" t="str">
        <f>IFERROR(VLOOKUP(D27,DB!A:I,9,0),"")</f>
        <v/>
      </c>
    </row>
    <row r="28" spans="1:12" ht="31.5" customHeight="1">
      <c r="A28" s="170"/>
      <c r="B28" s="171" t="str">
        <f>IFERROR(VLOOKUP(D28,DB!A:K,11,0),"")</f>
        <v/>
      </c>
      <c r="C28" s="168"/>
      <c r="D28" s="171"/>
      <c r="E28" s="172"/>
      <c r="F28" s="173"/>
      <c r="G28" s="115">
        <f ca="1">IFERROR(NOW()-F28,"-")</f>
        <v>45965.49695173611</v>
      </c>
      <c r="H28" s="173"/>
      <c r="I28" s="171" t="str">
        <f>IFERROR(VLOOKUP(D28,DB!A:F,6,0),"")</f>
        <v/>
      </c>
      <c r="J28" s="102" t="str">
        <f>IFERROR(VLOOKUP(D28,DB!A:G,7,0),"")</f>
        <v/>
      </c>
      <c r="K28" s="169"/>
      <c r="L28" s="174" t="str">
        <f>IFERROR(VLOOKUP(D28,DB!A:I,9,0),"")</f>
        <v/>
      </c>
    </row>
    <row r="29" spans="1:12" ht="31.5" customHeight="1">
      <c r="A29" s="170"/>
      <c r="B29" s="171" t="str">
        <f>IFERROR(VLOOKUP(D29,DB!A:K,11,0),"")</f>
        <v/>
      </c>
      <c r="C29" s="168"/>
      <c r="D29" s="171"/>
      <c r="E29" s="172"/>
      <c r="F29" s="173"/>
      <c r="G29" s="115">
        <f ca="1">IFERROR(NOW()-F29,"-")</f>
        <v>45965.49695173611</v>
      </c>
      <c r="H29" s="173"/>
      <c r="I29" s="171" t="str">
        <f>IFERROR(VLOOKUP(D29,DB!A:F,6,0),"")</f>
        <v/>
      </c>
      <c r="J29" s="102" t="str">
        <f>IFERROR(VLOOKUP(D29,DB!A:G,7,0),"")</f>
        <v/>
      </c>
      <c r="K29" s="169"/>
      <c r="L29" s="174" t="str">
        <f>IFERROR(VLOOKUP(D29,DB!A:I,9,0),"")</f>
        <v/>
      </c>
    </row>
    <row r="30" spans="1:12" ht="31.5" customHeight="1">
      <c r="A30" s="170"/>
      <c r="B30" s="171" t="str">
        <f>IFERROR(VLOOKUP(D30,DB!A:K,11,0),"")</f>
        <v/>
      </c>
      <c r="C30" s="168"/>
      <c r="D30" s="171"/>
      <c r="E30" s="172"/>
      <c r="F30" s="173"/>
      <c r="G30" s="115">
        <f ca="1">IFERROR(NOW()-F30,"-")</f>
        <v>45965.49695173611</v>
      </c>
      <c r="H30" s="173"/>
      <c r="I30" s="171" t="str">
        <f>IFERROR(VLOOKUP(D30,DB!A:F,6,0),"")</f>
        <v/>
      </c>
      <c r="J30" s="102" t="str">
        <f>IFERROR(VLOOKUP(D30,DB!A:G,7,0),"")</f>
        <v/>
      </c>
      <c r="K30" s="169"/>
      <c r="L30" s="174" t="str">
        <f>IFERROR(VLOOKUP(D30,DB!A:I,9,0),"")</f>
        <v/>
      </c>
    </row>
    <row r="31" spans="1:12" ht="31.5" customHeight="1">
      <c r="A31" s="170"/>
      <c r="B31" s="171" t="str">
        <f>IFERROR(VLOOKUP(D31,DB!A:K,11,0),"")</f>
        <v/>
      </c>
      <c r="C31" s="168"/>
      <c r="D31" s="171"/>
      <c r="E31" s="172"/>
      <c r="F31" s="173"/>
      <c r="G31" s="115">
        <f ca="1">IFERROR(NOW()-F31,"-")</f>
        <v>45965.49695173611</v>
      </c>
      <c r="H31" s="173"/>
      <c r="I31" s="171" t="str">
        <f>IFERROR(VLOOKUP(D31,DB!A:F,6,0),"")</f>
        <v/>
      </c>
      <c r="J31" s="102" t="str">
        <f>IFERROR(VLOOKUP(D31,DB!A:G,7,0),"")</f>
        <v/>
      </c>
      <c r="K31" s="169"/>
      <c r="L31" s="174" t="str">
        <f>IFERROR(VLOOKUP(D31,DB!A:I,9,0),"")</f>
        <v/>
      </c>
    </row>
    <row r="32" spans="1:12" ht="31.5" customHeight="1">
      <c r="A32" s="170"/>
      <c r="B32" s="171" t="str">
        <f>IFERROR(VLOOKUP(D32,DB!A:K,11,0),"")</f>
        <v/>
      </c>
      <c r="C32" s="168"/>
      <c r="D32" s="171"/>
      <c r="E32" s="172"/>
      <c r="F32" s="173"/>
      <c r="G32" s="115">
        <f ca="1">IFERROR(NOW()-F32,"-")</f>
        <v>45965.49695173611</v>
      </c>
      <c r="H32" s="173"/>
      <c r="I32" s="171" t="str">
        <f>IFERROR(VLOOKUP(D32,DB!A:F,6,0),"")</f>
        <v/>
      </c>
      <c r="J32" s="102" t="str">
        <f>IFERROR(VLOOKUP(D32,DB!A:G,7,0),"")</f>
        <v/>
      </c>
      <c r="K32" s="169"/>
      <c r="L32" s="174" t="str">
        <f>IFERROR(VLOOKUP(D32,DB!A:I,9,0),"")</f>
        <v/>
      </c>
    </row>
    <row r="33" spans="1:12" ht="31.5" customHeight="1">
      <c r="A33" s="170"/>
      <c r="B33" s="171" t="str">
        <f>IFERROR(VLOOKUP(D33,DB!A:K,11,0),"")</f>
        <v/>
      </c>
      <c r="C33" s="168"/>
      <c r="D33" s="171"/>
      <c r="E33" s="172"/>
      <c r="F33" s="173"/>
      <c r="G33" s="115">
        <f ca="1">IFERROR(NOW()-F33,"-")</f>
        <v>45965.49695173611</v>
      </c>
      <c r="H33" s="173"/>
      <c r="I33" s="171" t="str">
        <f>IFERROR(VLOOKUP(D33,DB!A:F,6,0),"")</f>
        <v/>
      </c>
      <c r="J33" s="102" t="str">
        <f>IFERROR(VLOOKUP(D33,DB!A:G,7,0),"")</f>
        <v/>
      </c>
      <c r="K33" s="169"/>
      <c r="L33" s="174" t="str">
        <f>IFERROR(VLOOKUP(D33,DB!A:I,9,0),"")</f>
        <v/>
      </c>
    </row>
    <row r="34" spans="1:12" ht="31.5" customHeight="1">
      <c r="A34" s="103"/>
      <c r="B34" s="102" t="str">
        <f>IFERROR(VLOOKUP(D34,DB!A:K,11,0),"")</f>
        <v/>
      </c>
      <c r="C34" s="104"/>
      <c r="D34" s="102"/>
      <c r="E34" s="105"/>
      <c r="F34" s="106"/>
      <c r="G34" s="76">
        <f ca="1">IFERROR(NOW()-F34,"-")</f>
        <v>45965.49695173611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45965.49695173611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45965.49695173611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45965.49695173611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45965.49695173611</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45965.49695173611</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45965.49695173611</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45965.49695173611</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45965.49695173611</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45965.49695173611</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45965.49695173611</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45965.49695173611</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45965.49695173611</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45965.49695173611</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45965.49695173611</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45965.49695173611</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45965.49695173611</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45965.49695173611</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45965.49695173611</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45965.49695173611</v>
      </c>
      <c r="H53" s="106"/>
      <c r="I53" s="102" t="str">
        <f>IFERROR(VLOOKUP(D53,DB!A:F,6,0),"")</f>
        <v/>
      </c>
      <c r="J53" s="101" t="str">
        <f>IFERROR(VLOOKUP(D53,DB!A:G,7,0),"")</f>
        <v/>
      </c>
      <c r="K53" s="107"/>
      <c r="L53" s="108" t="str">
        <f>IFERROR(VLOOKUP(D53,DB!A:I,9,0),"")</f>
        <v/>
      </c>
    </row>
  </sheetData>
  <dataValidations count="2">
    <dataValidation allowBlank="1" showInputMessage="1" showErrorMessage="1" sqref="E1" xr:uid="{380493DB-286A-4683-AF55-C78F04945A49}"/>
    <dataValidation type="list" allowBlank="1" showInputMessage="1" showErrorMessage="1" sqref="E2:E5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2025-11-04T08:57:11Z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